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drawings/drawing8.xml" ContentType="application/vnd.openxmlformats-officedocument.drawingml.chartshapes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drawings/drawing10.xml" ContentType="application/vnd.openxmlformats-officedocument.drawingml.chartshapes+xml"/>
  <Override PartName="/xl/charts/chart12.xml" ContentType="application/vnd.openxmlformats-officedocument.drawingml.chart+xml"/>
  <Override PartName="/xl/drawings/drawing11.xml" ContentType="application/vnd.openxmlformats-officedocument.drawingml.chartshapes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gpjes-my.sharepoint.com/personal/lorenzocarlos_yenes_cgpj_es/Documents/Documentos/Documentos Trabajo/Violencia Mujer/2024/Anual 2024/Publicar/"/>
    </mc:Choice>
  </mc:AlternateContent>
  <xr:revisionPtr revIDLastSave="4" documentId="8_{E10E9066-0384-41FD-8A8E-C485035AB860}" xr6:coauthVersionLast="47" xr6:coauthVersionMax="47" xr10:uidLastSave="{595EB9E7-6D3C-40C6-A7EA-63D81F8DA469}"/>
  <bookViews>
    <workbookView xWindow="-120" yWindow="-120" windowWidth="29040" windowHeight="15840" xr2:uid="{00000000-000D-0000-FFFF-FFFF00000000}"/>
  </bookViews>
  <sheets>
    <sheet name="Inicio" sheetId="1" r:id="rId1"/>
    <sheet name="Denuncias, Víctimas y Renuncias" sheetId="2" r:id="rId2"/>
    <sheet name="Órdenes y Medidas" sheetId="3" r:id="rId3"/>
    <sheet name="Enjuiciados" sheetId="4" r:id="rId4"/>
    <sheet name="Medidas Penales" sheetId="5" r:id="rId5"/>
    <sheet name="Medidas Civiles" sheetId="6" r:id="rId6"/>
    <sheet name="Juzgados de lo Penal" sheetId="7" r:id="rId7"/>
    <sheet name="Audiencias Provinciales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7" i="8" l="1"/>
  <c r="R28" i="8"/>
  <c r="R29" i="8"/>
  <c r="R21" i="8"/>
  <c r="R17" i="8"/>
  <c r="R14" i="8"/>
  <c r="R11" i="8"/>
  <c r="R30" i="7"/>
  <c r="R26" i="7"/>
  <c r="R38" i="6" l="1"/>
  <c r="R17" i="4" l="1"/>
  <c r="R18" i="4"/>
  <c r="R19" i="4"/>
  <c r="R19" i="3"/>
  <c r="R20" i="3"/>
  <c r="R21" i="3"/>
  <c r="R22" i="3"/>
  <c r="R22" i="2"/>
  <c r="R23" i="2"/>
  <c r="R24" i="2"/>
  <c r="R25" i="2"/>
  <c r="Q30" i="7"/>
  <c r="S24" i="2"/>
  <c r="P29" i="8"/>
  <c r="P28" i="8"/>
  <c r="P27" i="8"/>
  <c r="P21" i="8"/>
  <c r="P17" i="8"/>
  <c r="P14" i="8"/>
  <c r="P11" i="8"/>
  <c r="P30" i="7"/>
  <c r="P26" i="7"/>
  <c r="P22" i="7"/>
  <c r="P21" i="7"/>
  <c r="P11" i="7"/>
  <c r="P38" i="6"/>
  <c r="P35" i="5"/>
  <c r="P19" i="4"/>
  <c r="P18" i="4"/>
  <c r="P17" i="4"/>
  <c r="P21" i="3"/>
  <c r="P20" i="3"/>
  <c r="P19" i="3"/>
  <c r="P22" i="3"/>
  <c r="P25" i="2"/>
  <c r="P24" i="2"/>
  <c r="P23" i="2"/>
  <c r="P22" i="2"/>
  <c r="C27" i="8"/>
  <c r="D27" i="8"/>
  <c r="E27" i="8"/>
  <c r="F27" i="8"/>
  <c r="G27" i="8"/>
  <c r="H27" i="8"/>
  <c r="I27" i="8"/>
  <c r="J27" i="8"/>
  <c r="K27" i="8"/>
  <c r="L27" i="8"/>
  <c r="M27" i="8"/>
  <c r="N27" i="8"/>
  <c r="O27" i="8"/>
  <c r="C28" i="8"/>
  <c r="D28" i="8"/>
  <c r="E28" i="8"/>
  <c r="F28" i="8"/>
  <c r="G28" i="8"/>
  <c r="H28" i="8"/>
  <c r="I28" i="8"/>
  <c r="J28" i="8"/>
  <c r="K28" i="8"/>
  <c r="L28" i="8"/>
  <c r="M28" i="8"/>
  <c r="N28" i="8"/>
  <c r="O28" i="8"/>
  <c r="C29" i="8"/>
  <c r="D29" i="8"/>
  <c r="E29" i="8"/>
  <c r="F29" i="8"/>
  <c r="G29" i="8"/>
  <c r="H29" i="8"/>
  <c r="I29" i="8"/>
  <c r="J29" i="8"/>
  <c r="K29" i="8"/>
  <c r="L29" i="8"/>
  <c r="M29" i="8"/>
  <c r="N29" i="8"/>
  <c r="O29" i="8"/>
  <c r="C21" i="8"/>
  <c r="D21" i="8"/>
  <c r="E21" i="8"/>
  <c r="F21" i="8"/>
  <c r="G21" i="8"/>
  <c r="H21" i="8"/>
  <c r="I21" i="8"/>
  <c r="J21" i="8"/>
  <c r="K21" i="8"/>
  <c r="L21" i="8"/>
  <c r="M21" i="8"/>
  <c r="N21" i="8"/>
  <c r="O21" i="8"/>
  <c r="C17" i="8"/>
  <c r="D17" i="8"/>
  <c r="E17" i="8"/>
  <c r="F17" i="8"/>
  <c r="G17" i="8"/>
  <c r="H17" i="8"/>
  <c r="I17" i="8"/>
  <c r="J17" i="8"/>
  <c r="K17" i="8"/>
  <c r="L17" i="8"/>
  <c r="M17" i="8"/>
  <c r="N17" i="8"/>
  <c r="O17" i="8"/>
  <c r="C14" i="8"/>
  <c r="D14" i="8"/>
  <c r="E14" i="8"/>
  <c r="F14" i="8"/>
  <c r="G14" i="8"/>
  <c r="H14" i="8"/>
  <c r="I14" i="8"/>
  <c r="J14" i="8"/>
  <c r="K14" i="8"/>
  <c r="L14" i="8"/>
  <c r="M14" i="8"/>
  <c r="N14" i="8"/>
  <c r="O14" i="8"/>
  <c r="C11" i="8"/>
  <c r="D11" i="8"/>
  <c r="E11" i="8"/>
  <c r="F11" i="8"/>
  <c r="G11" i="8"/>
  <c r="H11" i="8"/>
  <c r="I11" i="8"/>
  <c r="J11" i="8"/>
  <c r="K11" i="8"/>
  <c r="L11" i="8"/>
  <c r="M11" i="8"/>
  <c r="N11" i="8"/>
  <c r="O11" i="8"/>
  <c r="C30" i="7"/>
  <c r="D30" i="7"/>
  <c r="E30" i="7"/>
  <c r="F30" i="7"/>
  <c r="G30" i="7"/>
  <c r="H30" i="7"/>
  <c r="I30" i="7"/>
  <c r="J30" i="7"/>
  <c r="K30" i="7"/>
  <c r="L30" i="7"/>
  <c r="M30" i="7"/>
  <c r="N30" i="7"/>
  <c r="O30" i="7"/>
  <c r="C26" i="7"/>
  <c r="D26" i="7"/>
  <c r="E26" i="7"/>
  <c r="F26" i="7"/>
  <c r="G26" i="7"/>
  <c r="H26" i="7"/>
  <c r="I26" i="7"/>
  <c r="J26" i="7"/>
  <c r="K26" i="7"/>
  <c r="L26" i="7"/>
  <c r="M26" i="7"/>
  <c r="N26" i="7"/>
  <c r="O26" i="7"/>
  <c r="C20" i="7"/>
  <c r="D20" i="7"/>
  <c r="E20" i="7"/>
  <c r="F20" i="7"/>
  <c r="G20" i="7"/>
  <c r="H20" i="7"/>
  <c r="I20" i="7"/>
  <c r="J20" i="7"/>
  <c r="K20" i="7"/>
  <c r="L20" i="7"/>
  <c r="M20" i="7"/>
  <c r="N20" i="7"/>
  <c r="O20" i="7"/>
  <c r="C21" i="7"/>
  <c r="D21" i="7"/>
  <c r="E21" i="7"/>
  <c r="F21" i="7"/>
  <c r="G21" i="7"/>
  <c r="H21" i="7"/>
  <c r="I21" i="7"/>
  <c r="J21" i="7"/>
  <c r="K21" i="7"/>
  <c r="L21" i="7"/>
  <c r="M21" i="7"/>
  <c r="N21" i="7"/>
  <c r="O21" i="7"/>
  <c r="C22" i="7"/>
  <c r="D22" i="7"/>
  <c r="E22" i="7"/>
  <c r="F22" i="7"/>
  <c r="G22" i="7"/>
  <c r="H22" i="7"/>
  <c r="I22" i="7"/>
  <c r="J22" i="7"/>
  <c r="K22" i="7"/>
  <c r="L22" i="7"/>
  <c r="M22" i="7"/>
  <c r="N22" i="7"/>
  <c r="O22" i="7"/>
  <c r="C14" i="7"/>
  <c r="D14" i="7"/>
  <c r="E14" i="7"/>
  <c r="F14" i="7"/>
  <c r="G14" i="7"/>
  <c r="H14" i="7"/>
  <c r="I14" i="7"/>
  <c r="J14" i="7"/>
  <c r="K14" i="7"/>
  <c r="L14" i="7"/>
  <c r="M14" i="7"/>
  <c r="N14" i="7"/>
  <c r="O14" i="7"/>
  <c r="O30" i="6"/>
  <c r="O38" i="6"/>
  <c r="N38" i="6"/>
  <c r="M38" i="6"/>
  <c r="L38" i="6"/>
  <c r="K38" i="6"/>
  <c r="J38" i="6"/>
  <c r="I38" i="6"/>
  <c r="H38" i="6"/>
  <c r="G38" i="6"/>
  <c r="F38" i="6"/>
  <c r="E38" i="6"/>
  <c r="D38" i="6"/>
  <c r="C38" i="6"/>
  <c r="O37" i="6"/>
  <c r="N37" i="6"/>
  <c r="M37" i="6"/>
  <c r="L37" i="6"/>
  <c r="K37" i="6"/>
  <c r="J37" i="6"/>
  <c r="I37" i="6"/>
  <c r="H37" i="6"/>
  <c r="G37" i="6"/>
  <c r="F37" i="6"/>
  <c r="E37" i="6"/>
  <c r="D37" i="6"/>
  <c r="C37" i="6"/>
  <c r="O36" i="6"/>
  <c r="N36" i="6"/>
  <c r="M36" i="6"/>
  <c r="L36" i="6"/>
  <c r="K36" i="6"/>
  <c r="J36" i="6"/>
  <c r="I36" i="6"/>
  <c r="H36" i="6"/>
  <c r="G36" i="6"/>
  <c r="F36" i="6"/>
  <c r="E36" i="6"/>
  <c r="D36" i="6"/>
  <c r="C36" i="6"/>
  <c r="O35" i="6"/>
  <c r="N35" i="6"/>
  <c r="M35" i="6"/>
  <c r="L35" i="6"/>
  <c r="K35" i="6"/>
  <c r="J35" i="6"/>
  <c r="I35" i="6"/>
  <c r="H35" i="6"/>
  <c r="G35" i="6"/>
  <c r="F35" i="6"/>
  <c r="E35" i="6"/>
  <c r="D35" i="6"/>
  <c r="C35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O33" i="6"/>
  <c r="N33" i="6"/>
  <c r="M33" i="6"/>
  <c r="L33" i="6"/>
  <c r="K33" i="6"/>
  <c r="J33" i="6"/>
  <c r="I33" i="6"/>
  <c r="H33" i="6"/>
  <c r="G33" i="6"/>
  <c r="F33" i="6"/>
  <c r="E33" i="6"/>
  <c r="D33" i="6"/>
  <c r="C33" i="6"/>
  <c r="O32" i="6"/>
  <c r="N32" i="6"/>
  <c r="M32" i="6"/>
  <c r="L32" i="6"/>
  <c r="K32" i="6"/>
  <c r="J32" i="6"/>
  <c r="I32" i="6"/>
  <c r="H32" i="6"/>
  <c r="G32" i="6"/>
  <c r="F32" i="6"/>
  <c r="E32" i="6"/>
  <c r="D32" i="6"/>
  <c r="C32" i="6"/>
  <c r="O31" i="6"/>
  <c r="N31" i="6"/>
  <c r="M31" i="6"/>
  <c r="L31" i="6"/>
  <c r="K31" i="6"/>
  <c r="J31" i="6"/>
  <c r="I31" i="6"/>
  <c r="H31" i="6"/>
  <c r="G31" i="6"/>
  <c r="F31" i="6"/>
  <c r="E31" i="6"/>
  <c r="D31" i="6"/>
  <c r="C31" i="6"/>
  <c r="N30" i="6"/>
  <c r="M30" i="6"/>
  <c r="L30" i="6"/>
  <c r="K30" i="6"/>
  <c r="J30" i="6"/>
  <c r="I30" i="6"/>
  <c r="H30" i="6"/>
  <c r="G30" i="6"/>
  <c r="F30" i="6"/>
  <c r="E30" i="6"/>
  <c r="D30" i="6"/>
  <c r="C30" i="6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O17" i="4"/>
  <c r="O18" i="4"/>
  <c r="O19" i="4"/>
  <c r="O19" i="3"/>
  <c r="O20" i="3"/>
  <c r="O21" i="3"/>
  <c r="O22" i="3"/>
  <c r="S19" i="4" l="1"/>
  <c r="S30" i="7"/>
  <c r="S21" i="7"/>
  <c r="S29" i="8"/>
  <c r="S35" i="6"/>
  <c r="S38" i="6"/>
  <c r="S30" i="6"/>
  <c r="S11" i="8"/>
  <c r="S21" i="8"/>
  <c r="S20" i="7"/>
  <c r="S20" i="3"/>
  <c r="S22" i="2"/>
  <c r="S25" i="2"/>
  <c r="S34" i="5"/>
  <c r="S30" i="5"/>
  <c r="S32" i="5"/>
  <c r="S28" i="5"/>
  <c r="S19" i="3"/>
  <c r="S26" i="7"/>
  <c r="S11" i="7"/>
  <c r="S13" i="7" s="1"/>
  <c r="S14" i="7" s="1"/>
  <c r="S21" i="3"/>
  <c r="S17" i="4"/>
  <c r="S35" i="5"/>
  <c r="S31" i="5"/>
  <c r="S27" i="8"/>
  <c r="S14" i="8"/>
  <c r="S23" i="2"/>
  <c r="S33" i="5"/>
  <c r="S37" i="6"/>
  <c r="S33" i="6"/>
  <c r="S17" i="8"/>
  <c r="S22" i="7"/>
  <c r="S18" i="3"/>
  <c r="S22" i="3" s="1"/>
  <c r="S36" i="6"/>
  <c r="S32" i="6"/>
  <c r="S18" i="4"/>
  <c r="S31" i="6"/>
  <c r="S29" i="5"/>
  <c r="S34" i="6"/>
  <c r="S28" i="8"/>
  <c r="P13" i="7"/>
  <c r="P14" i="7" s="1"/>
  <c r="P20" i="7"/>
  <c r="Q25" i="2" l="1"/>
  <c r="Q22" i="2"/>
  <c r="Q24" i="2"/>
  <c r="Q23" i="2"/>
  <c r="F24" i="2" l="1"/>
  <c r="O25" i="2" l="1"/>
  <c r="O24" i="2"/>
  <c r="Q29" i="8" l="1"/>
  <c r="Q17" i="8"/>
  <c r="Q11" i="8"/>
  <c r="Q26" i="7"/>
  <c r="Q21" i="7"/>
  <c r="Q38" i="6"/>
  <c r="Q35" i="5"/>
  <c r="Q19" i="4"/>
  <c r="Q18" i="4"/>
  <c r="Q22" i="3"/>
  <c r="Q20" i="3"/>
  <c r="Q21" i="3"/>
  <c r="Q19" i="3"/>
  <c r="O23" i="2"/>
  <c r="O22" i="2"/>
  <c r="Q21" i="8" l="1"/>
  <c r="Q28" i="8"/>
  <c r="Q22" i="7"/>
  <c r="Q27" i="8"/>
  <c r="Q17" i="4"/>
  <c r="Q20" i="7"/>
  <c r="Q14" i="8"/>
</calcChain>
</file>

<file path=xl/sharedStrings.xml><?xml version="1.0" encoding="utf-8"?>
<sst xmlns="http://schemas.openxmlformats.org/spreadsheetml/2006/main" count="134" uniqueCount="126">
  <si>
    <t xml:space="preserve">     Enjuiciados </t>
  </si>
  <si>
    <t xml:space="preserve">     Medidas penales</t>
  </si>
  <si>
    <t xml:space="preserve">     Medidas civiles</t>
  </si>
  <si>
    <t>JUZGADOS DE VIOLENCIA SOBRE LA MUJER</t>
  </si>
  <si>
    <t>Denuncias Recibidas</t>
  </si>
  <si>
    <t>Victimas españolas</t>
  </si>
  <si>
    <t xml:space="preserve">Victimas extranjeras </t>
  </si>
  <si>
    <t>Total victimas</t>
  </si>
  <si>
    <t>Renuncias española</t>
  </si>
  <si>
    <t>Renuncias extranjera</t>
  </si>
  <si>
    <t>Total renuncias</t>
  </si>
  <si>
    <t>% extranjeras en victimas</t>
  </si>
  <si>
    <t>% extranjeras en renuncias</t>
  </si>
  <si>
    <t>Ratio renuncia*/víctima</t>
  </si>
  <si>
    <t>Ratio renuncias extranjeras/víctimas extranjeras</t>
  </si>
  <si>
    <t>* Desde 2015 se sustituyo el concepto de renuncia por el de La victima se acoge a la dispensa a la obligación de declarar como testigo (art. 416 LECrim.)</t>
  </si>
  <si>
    <t xml:space="preserve">     Denuncias, Víctimas y Renuncias</t>
  </si>
  <si>
    <t>Porcentaje adoptadas</t>
  </si>
  <si>
    <t>Porcentaje denegadas</t>
  </si>
  <si>
    <t>Porcentaje inadmitidas</t>
  </si>
  <si>
    <t>Porcentaje inadmitidas + denegadas</t>
  </si>
  <si>
    <t>Órdenes y Medidas incoadas</t>
  </si>
  <si>
    <t>Órdenes y Medidas inadmitidas</t>
  </si>
  <si>
    <t>Órdenes y Medidas adoptadas</t>
  </si>
  <si>
    <t>Órdenes y Medidas denegadas</t>
  </si>
  <si>
    <t>Órdenes y Medidas inadmitidas + denegadas</t>
  </si>
  <si>
    <t xml:space="preserve">     Órdenes y Medidas de protección</t>
  </si>
  <si>
    <t>Enjuiciados</t>
  </si>
  <si>
    <t>Condenado español</t>
  </si>
  <si>
    <t>Condenado extranjero</t>
  </si>
  <si>
    <t>Absuelto español</t>
  </si>
  <si>
    <t>Absuelto extranjero</t>
  </si>
  <si>
    <t>Porcentaje condenados</t>
  </si>
  <si>
    <t>% condenas entre enjuiciados españoles</t>
  </si>
  <si>
    <t>% condenas entre enjuiciados extranjeros</t>
  </si>
  <si>
    <t>Porcentaje de condenados</t>
  </si>
  <si>
    <t>Privativa de libertad  OP</t>
  </si>
  <si>
    <t>Privativa de libertad  sin OP</t>
  </si>
  <si>
    <t>Salida del domicilio OP</t>
  </si>
  <si>
    <t>Salida del domicilio sin OP</t>
  </si>
  <si>
    <t>Alejamiento OP</t>
  </si>
  <si>
    <t>Alejamiento sin OP</t>
  </si>
  <si>
    <t>Prohibicion de comunicación OP</t>
  </si>
  <si>
    <t>Prohibicion de comunicación sin OP</t>
  </si>
  <si>
    <t>Prohibicion volver lugar delito sin OP</t>
  </si>
  <si>
    <t>Prohibicion volver lugar delito OP</t>
  </si>
  <si>
    <t>Suspension tenencia, uso armas OP</t>
  </si>
  <si>
    <t>Suspension tenencia, uso armas sin OP</t>
  </si>
  <si>
    <t>Otras penal. OP</t>
  </si>
  <si>
    <t>Otras penal. Sin OP</t>
  </si>
  <si>
    <t>Total penal OP</t>
  </si>
  <si>
    <t>Total penal sin OP</t>
  </si>
  <si>
    <t>privativa de libertad  Total</t>
  </si>
  <si>
    <t>salida del domicilio Total</t>
  </si>
  <si>
    <t>alejamiento Total</t>
  </si>
  <si>
    <t>Prohibicion de comunicación Total</t>
  </si>
  <si>
    <t>Prohibicion volver lugar delito Total</t>
  </si>
  <si>
    <t>Suspension tenencia, uso armas Total</t>
  </si>
  <si>
    <t>Otras penal Total</t>
  </si>
  <si>
    <t>Total penal</t>
  </si>
  <si>
    <t>Atribucion de la vivienda OP</t>
  </si>
  <si>
    <t>Atribucion de la vivienda sin OP</t>
  </si>
  <si>
    <t>Permuta uso vivienda familiar OP</t>
  </si>
  <si>
    <t>Permuta uso vivienda familiar sin OP</t>
  </si>
  <si>
    <t>Suspension regimen visitas OP</t>
  </si>
  <si>
    <t>Suspension regimen visitas sin OP</t>
  </si>
  <si>
    <t>Suspension patria potestad OP</t>
  </si>
  <si>
    <t>Suspension patria potestad sin OP</t>
  </si>
  <si>
    <t>Suspension guarda y custodia sin OP</t>
  </si>
  <si>
    <t>Suspension guarda y custodia OP</t>
  </si>
  <si>
    <t>Prestacion alimentos OP</t>
  </si>
  <si>
    <t>Prestacion alimentos sin OP</t>
  </si>
  <si>
    <t>Sobre proteccion menor OP</t>
  </si>
  <si>
    <t>Sobre proteccion menor sin OP</t>
  </si>
  <si>
    <t>Otras civil OP</t>
  </si>
  <si>
    <t>Otras civil sin OP</t>
  </si>
  <si>
    <t>Total civil OP</t>
  </si>
  <si>
    <t>Total civil sin OP</t>
  </si>
  <si>
    <t>Atribucion de la vivienda Total</t>
  </si>
  <si>
    <t>Permuta uso vivienda familiar Total</t>
  </si>
  <si>
    <t>Suspension regimen visitas Total</t>
  </si>
  <si>
    <t>Suspension patria potestad Total</t>
  </si>
  <si>
    <t>Suspension guarda y custodia Total</t>
  </si>
  <si>
    <t>Prestacion alimentos Total</t>
  </si>
  <si>
    <t>Otras civil Total</t>
  </si>
  <si>
    <t>Total Civil</t>
  </si>
  <si>
    <t>Sentencias condenatorias con conformidad</t>
  </si>
  <si>
    <t>Resto sentencias condenatorias</t>
  </si>
  <si>
    <t>Total Sentencias  condenatorias</t>
  </si>
  <si>
    <t>Sentencias absolutorias</t>
  </si>
  <si>
    <t>Total Sentencias</t>
  </si>
  <si>
    <t>Porcentaje de Sentencias condenatorias</t>
  </si>
  <si>
    <t xml:space="preserve">    Condenado. Español</t>
  </si>
  <si>
    <t xml:space="preserve">    Condenado. Extranjero</t>
  </si>
  <si>
    <t xml:space="preserve">    Absuelto. Español</t>
  </si>
  <si>
    <t xml:space="preserve">    Absuelto. Extranjero</t>
  </si>
  <si>
    <t>Nº varones enjuiciados</t>
  </si>
  <si>
    <t xml:space="preserve">  Condenados varones</t>
  </si>
  <si>
    <t xml:space="preserve">   Absueltos varones</t>
  </si>
  <si>
    <t xml:space="preserve">  % condenas entre los varones</t>
  </si>
  <si>
    <t>Nº mujeres enjuiciadas</t>
  </si>
  <si>
    <t xml:space="preserve">  Condenados mujeres</t>
  </si>
  <si>
    <t xml:space="preserve">   Absueltos mujeres</t>
  </si>
  <si>
    <t xml:space="preserve">  % condenas entre las mujeres</t>
  </si>
  <si>
    <t>Condenas sumarios</t>
  </si>
  <si>
    <t>Absoluciones sumarios</t>
  </si>
  <si>
    <t>% Sentencias condenatorias sumarios</t>
  </si>
  <si>
    <t>Condenas Proced.Abreviados</t>
  </si>
  <si>
    <t>Absoluciones Proced.Abreviados</t>
  </si>
  <si>
    <t>% Sentencias condenatorias Proced.Abreviados</t>
  </si>
  <si>
    <t>Condenas jurado</t>
  </si>
  <si>
    <t>Absoluciones jurado</t>
  </si>
  <si>
    <t>% Sentencias condenatorias jurado</t>
  </si>
  <si>
    <t>Confirmaciones en apelación delito</t>
  </si>
  <si>
    <t>Revocaciones en apelación delito</t>
  </si>
  <si>
    <t>Anulaciones en apelación delito</t>
  </si>
  <si>
    <t>% confirmación</t>
  </si>
  <si>
    <t>Porcentaje condenas</t>
  </si>
  <si>
    <t>% condenas en españoles</t>
  </si>
  <si>
    <t>% condenas en extranjeros</t>
  </si>
  <si>
    <t>Audiencias provinciales/Procesos de Violencia de Género</t>
  </si>
  <si>
    <t>Juzgados de lo penal/Procesos de Violencia de Género</t>
  </si>
  <si>
    <t>Sobre proteccion menor Total</t>
  </si>
  <si>
    <t>Víctimas españolas menores tuteladas</t>
  </si>
  <si>
    <t>Víctimas extranjeras menores tuteladas</t>
  </si>
  <si>
    <t>Total víctimas menores tuteladas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</si>
</sst>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9" x14ac:knownFonts="1">
    <font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  <font>
      <b/>
      <sz val="10"/>
      <color rgb="FF0070C0"/>
      <name val="Verdana"/>
      <family val="2"/>
    </font>
    <font>
      <sz val="1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3"/>
      </bottom>
      <diagonal/>
    </border>
    <border>
      <left/>
      <right/>
      <top style="medium">
        <color theme="4"/>
      </top>
      <bottom style="medium">
        <color theme="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vertical="center"/>
    </xf>
    <xf numFmtId="0" fontId="1" fillId="0" borderId="0" xfId="0" applyFont="1"/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3" fontId="6" fillId="0" borderId="3" xfId="0" applyNumberFormat="1" applyFont="1" applyBorder="1" applyAlignment="1">
      <alignment horizontal="right" vertical="center"/>
    </xf>
    <xf numFmtId="0" fontId="2" fillId="0" borderId="0" xfId="0" applyFont="1"/>
    <xf numFmtId="3" fontId="8" fillId="3" borderId="3" xfId="0" applyNumberFormat="1" applyFont="1" applyFill="1" applyBorder="1" applyAlignment="1">
      <alignment horizontal="right" vertical="center"/>
    </xf>
    <xf numFmtId="0" fontId="4" fillId="0" borderId="0" xfId="0" applyFont="1" applyAlignment="1" applyProtection="1">
      <alignment horizontal="left" vertical="center" wrapText="1"/>
      <protection locked="0"/>
    </xf>
    <xf numFmtId="3" fontId="6" fillId="0" borderId="0" xfId="0" applyNumberFormat="1" applyFont="1" applyAlignment="1">
      <alignment horizontal="right" vertical="center"/>
    </xf>
    <xf numFmtId="164" fontId="6" fillId="0" borderId="3" xfId="0" applyNumberFormat="1" applyFont="1" applyBorder="1" applyAlignment="1">
      <alignment horizontal="right" vertical="center"/>
    </xf>
    <xf numFmtId="0" fontId="4" fillId="0" borderId="4" xfId="0" applyFont="1" applyBorder="1" applyAlignment="1" applyProtection="1">
      <alignment horizontal="left" vertical="center" wrapText="1"/>
      <protection locked="0"/>
    </xf>
    <xf numFmtId="3" fontId="5" fillId="4" borderId="5" xfId="0" applyNumberFormat="1" applyFont="1" applyFill="1" applyBorder="1" applyAlignment="1" applyProtection="1">
      <alignment horizontal="right" vertical="center" wrapText="1"/>
      <protection locked="0"/>
    </xf>
    <xf numFmtId="0" fontId="5" fillId="4" borderId="5" xfId="0" applyFont="1" applyFill="1" applyBorder="1" applyAlignment="1" applyProtection="1">
      <alignment horizontal="left" vertical="center" wrapText="1"/>
      <protection locked="0"/>
    </xf>
    <xf numFmtId="164" fontId="6" fillId="0" borderId="4" xfId="0" applyNumberFormat="1" applyFont="1" applyBorder="1" applyAlignment="1">
      <alignment horizontal="right" vertical="center"/>
    </xf>
    <xf numFmtId="164" fontId="8" fillId="3" borderId="3" xfId="0" applyNumberFormat="1" applyFont="1" applyFill="1" applyBorder="1" applyAlignment="1">
      <alignment horizontal="right" vertical="center"/>
    </xf>
    <xf numFmtId="165" fontId="6" fillId="0" borderId="3" xfId="0" applyNumberFormat="1" applyFont="1" applyBorder="1" applyAlignment="1">
      <alignment horizontal="right" vertical="center"/>
    </xf>
    <xf numFmtId="165" fontId="6" fillId="0" borderId="4" xfId="0" applyNumberFormat="1" applyFont="1" applyBorder="1" applyAlignment="1">
      <alignment horizontal="right" vertical="center"/>
    </xf>
    <xf numFmtId="0" fontId="4" fillId="0" borderId="0" xfId="1" applyFont="1" applyAlignment="1">
      <alignment horizontal="left" vertical="center"/>
    </xf>
    <xf numFmtId="0" fontId="7" fillId="0" borderId="0" xfId="0" applyFon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03572470107901"/>
          <c:y val="9.2534337031167466E-2"/>
          <c:w val="0.7868349008457276"/>
          <c:h val="0.79078028702236303"/>
        </c:manualLayout>
      </c:layout>
      <c:lineChart>
        <c:grouping val="standard"/>
        <c:varyColors val="0"/>
        <c:ser>
          <c:idx val="0"/>
          <c:order val="0"/>
          <c:tx>
            <c:strRef>
              <c:f>'Denuncias, Víctimas y Renuncias'!$B$24</c:f>
              <c:strCache>
                <c:ptCount val="1"/>
                <c:pt idx="0">
                  <c:v>Ratio renuncia*/víctima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1000" b="0" i="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'Denuncias, Víctimas y Renuncias'!$C$11:$S$11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'Denuncias, Víctimas y Renuncias'!$C$24:$S$24</c:f>
              <c:numCache>
                <c:formatCode>0.0%</c:formatCode>
                <c:ptCount val="17"/>
                <c:pt idx="3" formatCode="0.0">
                  <c:v>0.11537141236697959</c:v>
                </c:pt>
                <c:pt idx="4" formatCode="0.0">
                  <c:v>0.121</c:v>
                </c:pt>
                <c:pt idx="5" formatCode="0.0">
                  <c:v>0.123</c:v>
                </c:pt>
                <c:pt idx="6" formatCode="0.0">
                  <c:v>0.124</c:v>
                </c:pt>
                <c:pt idx="7" formatCode="0.0">
                  <c:v>0.124</c:v>
                </c:pt>
                <c:pt idx="8" formatCode="0.0">
                  <c:v>0.12</c:v>
                </c:pt>
                <c:pt idx="9" formatCode="0.0">
                  <c:v>0.104</c:v>
                </c:pt>
                <c:pt idx="10" formatCode="0.0">
                  <c:v>0.109</c:v>
                </c:pt>
                <c:pt idx="11" formatCode="0.0">
                  <c:v>0.10661304514865719</c:v>
                </c:pt>
                <c:pt idx="12" formatCode="0.0">
                  <c:v>0.10246275672300334</c:v>
                </c:pt>
                <c:pt idx="13" formatCode="0.0">
                  <c:v>9.8649530598925644E-2</c:v>
                </c:pt>
                <c:pt idx="14" formatCode="0.0">
                  <c:v>9.5759931551480881E-2</c:v>
                </c:pt>
                <c:pt idx="15" formatCode="0.0">
                  <c:v>0.1001756927534445</c:v>
                </c:pt>
                <c:pt idx="16" formatCode="0.0">
                  <c:v>0.1012952128238032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FB-46B9-B07C-D886BB0A6E78}"/>
            </c:ext>
          </c:extLst>
        </c:ser>
        <c:ser>
          <c:idx val="1"/>
          <c:order val="1"/>
          <c:tx>
            <c:strRef>
              <c:f>'Denuncias, Víctimas y Renuncias'!$B$25</c:f>
              <c:strCache>
                <c:ptCount val="1"/>
                <c:pt idx="0">
                  <c:v>Ratio renuncias extranjeras/víctimas extranjeras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-1380000"/>
              <a:lstStyle/>
              <a:p>
                <a:pPr>
                  <a:defRPr sz="1000" b="0" i="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'Denuncias, Víctimas y Renuncias'!$C$11:$S$11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'Denuncias, Víctimas y Renuncias'!$C$25:$S$25</c:f>
              <c:numCache>
                <c:formatCode>0.0%</c:formatCode>
                <c:ptCount val="17"/>
                <c:pt idx="3" formatCode="0.0">
                  <c:v>0.13300000000000001</c:v>
                </c:pt>
                <c:pt idx="4" formatCode="0.0">
                  <c:v>0.14000000000000001</c:v>
                </c:pt>
                <c:pt idx="5" formatCode="0.0">
                  <c:v>0.15</c:v>
                </c:pt>
                <c:pt idx="6" formatCode="0.0">
                  <c:v>0.15</c:v>
                </c:pt>
                <c:pt idx="7" formatCode="0.0">
                  <c:v>0.152</c:v>
                </c:pt>
                <c:pt idx="8" formatCode="0.0">
                  <c:v>0.14099999999999999</c:v>
                </c:pt>
                <c:pt idx="9" formatCode="0.0">
                  <c:v>0.13</c:v>
                </c:pt>
                <c:pt idx="10" formatCode="0.0">
                  <c:v>0.125</c:v>
                </c:pt>
                <c:pt idx="11" formatCode="0.0">
                  <c:v>0.12013116245569476</c:v>
                </c:pt>
                <c:pt idx="12" formatCode="0.0">
                  <c:v>0.11798803290949887</c:v>
                </c:pt>
                <c:pt idx="13" formatCode="0.0">
                  <c:v>0.1210083715292246</c:v>
                </c:pt>
                <c:pt idx="14" formatCode="0.0">
                  <c:v>0.12064498027759898</c:v>
                </c:pt>
                <c:pt idx="15" formatCode="0.0">
                  <c:v>0.12544501070980132</c:v>
                </c:pt>
                <c:pt idx="16" formatCode="0.0">
                  <c:v>0.12263279106951637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FB-46B9-B07C-D886BB0A6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903616"/>
        <c:axId val="51320448"/>
      </c:lineChart>
      <c:catAx>
        <c:axId val="15390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1000" b="0" i="0" baseline="0"/>
            </a:pPr>
            <a:endParaRPr lang="es-ES"/>
          </a:p>
        </c:txPr>
        <c:crossAx val="51320448"/>
        <c:crosses val="autoZero"/>
        <c:auto val="1"/>
        <c:lblAlgn val="ctr"/>
        <c:lblOffset val="100"/>
        <c:noMultiLvlLbl val="0"/>
      </c:catAx>
      <c:valAx>
        <c:axId val="51320448"/>
        <c:scaling>
          <c:orientation val="minMax"/>
          <c:max val="0.25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1000" b="0" i="0" baseline="0"/>
            </a:pPr>
            <a:endParaRPr lang="es-ES"/>
          </a:p>
        </c:txPr>
        <c:crossAx val="15390361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00" b="1" i="0" baseline="0"/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400">
                <a:latin typeface="Verdana" panose="020B0604030504040204" pitchFamily="34" charset="0"/>
                <a:ea typeface="Verdana" panose="020B0604030504040204" pitchFamily="34" charset="0"/>
              </a:rPr>
              <a:t>Porcentaje de Sentencias Condenatorias</a:t>
            </a:r>
          </a:p>
        </c:rich>
      </c:tx>
      <c:overlay val="0"/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'Juzgados de lo Penal'!$B$14</c:f>
              <c:strCache>
                <c:ptCount val="1"/>
                <c:pt idx="0">
                  <c:v>Porcentaje de Sentencias condenatorias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'Juzgados de lo Penal'!$C$8:$S$8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'Juzgados de lo Penal'!$C$14:$S$14</c:f>
              <c:numCache>
                <c:formatCode>0.0%</c:formatCode>
                <c:ptCount val="17"/>
                <c:pt idx="0">
                  <c:v>0.51653580775636454</c:v>
                </c:pt>
                <c:pt idx="1">
                  <c:v>0.49926273660136622</c:v>
                </c:pt>
                <c:pt idx="2">
                  <c:v>0.50404297100612216</c:v>
                </c:pt>
                <c:pt idx="3">
                  <c:v>0.50155829223274528</c:v>
                </c:pt>
                <c:pt idx="4">
                  <c:v>0.50465300936954105</c:v>
                </c:pt>
                <c:pt idx="5">
                  <c:v>0.50901775804661487</c:v>
                </c:pt>
                <c:pt idx="6">
                  <c:v>0.51212311325977045</c:v>
                </c:pt>
                <c:pt idx="7">
                  <c:v>0.52365415986949426</c:v>
                </c:pt>
                <c:pt idx="8">
                  <c:v>0.54888278255839174</c:v>
                </c:pt>
                <c:pt idx="9">
                  <c:v>0.55766241840223807</c:v>
                </c:pt>
                <c:pt idx="10">
                  <c:v>0.57137935786137517</c:v>
                </c:pt>
                <c:pt idx="11">
                  <c:v>0.57836496546173966</c:v>
                </c:pt>
                <c:pt idx="12">
                  <c:v>0.60297482837528604</c:v>
                </c:pt>
                <c:pt idx="13">
                  <c:v>0.6543974575171877</c:v>
                </c:pt>
                <c:pt idx="14">
                  <c:v>0.66775337089320752</c:v>
                </c:pt>
                <c:pt idx="15">
                  <c:v>0.69078318219291013</c:v>
                </c:pt>
                <c:pt idx="16">
                  <c:v>0.69562321598477639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A7-4636-A137-AA83B443F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1916544"/>
        <c:axId val="200391424"/>
      </c:lineChart>
      <c:catAx>
        <c:axId val="27191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1380000"/>
          <a:lstStyle/>
          <a:p>
            <a:pPr>
              <a:defRPr sz="1000" b="0" i="0" baseline="0">
                <a:latin typeface="Verdana" panose="020B0604030504040204" pitchFamily="34" charset="0"/>
              </a:defRPr>
            </a:pPr>
            <a:endParaRPr lang="es-ES"/>
          </a:p>
        </c:txPr>
        <c:crossAx val="200391424"/>
        <c:crosses val="autoZero"/>
        <c:auto val="1"/>
        <c:lblAlgn val="ctr"/>
        <c:lblOffset val="100"/>
        <c:noMultiLvlLbl val="0"/>
      </c:catAx>
      <c:valAx>
        <c:axId val="200391424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71916544"/>
        <c:crosses val="autoZero"/>
        <c:crossBetween val="between"/>
      </c:valAx>
    </c:plotArea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758639545056874E-2"/>
          <c:y val="0.13138316605036099"/>
          <c:w val="0.8875982429279673"/>
          <c:h val="0.73172499559781656"/>
        </c:manualLayout>
      </c:layout>
      <c:lineChart>
        <c:grouping val="stacked"/>
        <c:varyColors val="0"/>
        <c:ser>
          <c:idx val="0"/>
          <c:order val="0"/>
          <c:tx>
            <c:strRef>
              <c:f>'Audiencias Provinciales'!$B$28</c:f>
              <c:strCache>
                <c:ptCount val="1"/>
                <c:pt idx="0">
                  <c:v>% condenas en españoles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'Audiencias Provinciales'!$C$8:$S$8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'Audiencias Provinciales'!$C$28:$S$28</c:f>
              <c:numCache>
                <c:formatCode>0.0%</c:formatCode>
                <c:ptCount val="17"/>
                <c:pt idx="0">
                  <c:v>0.84549356223175964</c:v>
                </c:pt>
                <c:pt idx="1">
                  <c:v>0.84246575342465757</c:v>
                </c:pt>
                <c:pt idx="2">
                  <c:v>0.80327868852459017</c:v>
                </c:pt>
                <c:pt idx="3">
                  <c:v>0.78540772532188841</c:v>
                </c:pt>
                <c:pt idx="4">
                  <c:v>0.75362318840579712</c:v>
                </c:pt>
                <c:pt idx="5">
                  <c:v>0.72440944881889768</c:v>
                </c:pt>
                <c:pt idx="6">
                  <c:v>0.79435483870967738</c:v>
                </c:pt>
                <c:pt idx="7">
                  <c:v>0.77570093457943923</c:v>
                </c:pt>
                <c:pt idx="8">
                  <c:v>0.8341463414634146</c:v>
                </c:pt>
                <c:pt idx="9">
                  <c:v>0.80630630630630629</c:v>
                </c:pt>
                <c:pt idx="10">
                  <c:v>0.81048387096774188</c:v>
                </c:pt>
                <c:pt idx="11">
                  <c:v>0.8502024291497976</c:v>
                </c:pt>
                <c:pt idx="12">
                  <c:v>0.8133971291866029</c:v>
                </c:pt>
                <c:pt idx="13">
                  <c:v>0.78012048192771088</c:v>
                </c:pt>
                <c:pt idx="14">
                  <c:v>0.78698224852071008</c:v>
                </c:pt>
                <c:pt idx="15">
                  <c:v>0.81944444444444442</c:v>
                </c:pt>
                <c:pt idx="16">
                  <c:v>0.81927710843373491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70-4841-B921-A2B076C2FFC2}"/>
            </c:ext>
          </c:extLst>
        </c:ser>
        <c:ser>
          <c:idx val="1"/>
          <c:order val="1"/>
          <c:tx>
            <c:strRef>
              <c:f>'Audiencias Provinciales'!$B$29</c:f>
              <c:strCache>
                <c:ptCount val="1"/>
                <c:pt idx="0">
                  <c:v>% condenas en extranjeros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'Audiencias Provinciales'!$C$8:$S$8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'Audiencias Provinciales'!$C$29:$S$29</c:f>
              <c:numCache>
                <c:formatCode>0.0%</c:formatCode>
                <c:ptCount val="17"/>
                <c:pt idx="0">
                  <c:v>0.82170542635658916</c:v>
                </c:pt>
                <c:pt idx="1">
                  <c:v>0.80745341614906829</c:v>
                </c:pt>
                <c:pt idx="2">
                  <c:v>0.80701754385964908</c:v>
                </c:pt>
                <c:pt idx="3">
                  <c:v>0.82170542635658916</c:v>
                </c:pt>
                <c:pt idx="4">
                  <c:v>0.76691729323308266</c:v>
                </c:pt>
                <c:pt idx="5">
                  <c:v>0.79487179487179482</c:v>
                </c:pt>
                <c:pt idx="6">
                  <c:v>0.81196581196581197</c:v>
                </c:pt>
                <c:pt idx="7">
                  <c:v>0.72941176470588232</c:v>
                </c:pt>
                <c:pt idx="8">
                  <c:v>0.7558139534883721</c:v>
                </c:pt>
                <c:pt idx="9">
                  <c:v>0.80769230769230771</c:v>
                </c:pt>
                <c:pt idx="10">
                  <c:v>0.85606060606060608</c:v>
                </c:pt>
                <c:pt idx="11">
                  <c:v>0.77372262773722633</c:v>
                </c:pt>
                <c:pt idx="12">
                  <c:v>0.77894736842105261</c:v>
                </c:pt>
                <c:pt idx="13">
                  <c:v>0.71165644171779141</c:v>
                </c:pt>
                <c:pt idx="14">
                  <c:v>0.75641025641025639</c:v>
                </c:pt>
                <c:pt idx="15">
                  <c:v>0.78620689655172415</c:v>
                </c:pt>
                <c:pt idx="16">
                  <c:v>0.79207920792079212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70-4841-B921-A2B076C2F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683392"/>
        <c:axId val="51372032"/>
      </c:lineChart>
      <c:catAx>
        <c:axId val="15468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1380000"/>
          <a:lstStyle/>
          <a:p>
            <a:pPr>
              <a:defRPr sz="1000" b="0" i="0" baseline="0">
                <a:latin typeface="Verdana" panose="020B0604030504040204" pitchFamily="34" charset="0"/>
              </a:defRPr>
            </a:pPr>
            <a:endParaRPr lang="es-ES"/>
          </a:p>
        </c:txPr>
        <c:crossAx val="51372032"/>
        <c:crosses val="autoZero"/>
        <c:auto val="1"/>
        <c:lblAlgn val="ctr"/>
        <c:lblOffset val="100"/>
        <c:noMultiLvlLbl val="0"/>
      </c:catAx>
      <c:valAx>
        <c:axId val="51372032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1000" b="0" i="0" baseline="0">
                <a:latin typeface="Verdana" panose="020B0604030504040204" pitchFamily="34" charset="0"/>
              </a:defRPr>
            </a:pPr>
            <a:endParaRPr lang="es-ES"/>
          </a:p>
        </c:txPr>
        <c:crossAx val="15468339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ln w="9525"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524041265675126E-2"/>
          <c:y val="0.13138316605036099"/>
          <c:w val="0.84940379848352288"/>
          <c:h val="0.68420342489874975"/>
        </c:manualLayout>
      </c:layout>
      <c:lineChart>
        <c:grouping val="stacked"/>
        <c:varyColors val="0"/>
        <c:ser>
          <c:idx val="0"/>
          <c:order val="0"/>
          <c:tx>
            <c:strRef>
              <c:f>'Audiencias Provinciales'!$B$11</c:f>
              <c:strCache>
                <c:ptCount val="1"/>
                <c:pt idx="0">
                  <c:v>% Sentencias condenatorias sumarios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1000" b="0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'Audiencias Provinciales'!$C$8:$S$8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'Audiencias Provinciales'!$C$11:$S$11</c:f>
              <c:numCache>
                <c:formatCode>0.0%</c:formatCode>
                <c:ptCount val="17"/>
                <c:pt idx="0">
                  <c:v>0.81818181818181823</c:v>
                </c:pt>
                <c:pt idx="1">
                  <c:v>0.81311475409836065</c:v>
                </c:pt>
                <c:pt idx="2">
                  <c:v>0.79933110367892979</c:v>
                </c:pt>
                <c:pt idx="3">
                  <c:v>0.74409448818897639</c:v>
                </c:pt>
                <c:pt idx="4">
                  <c:v>0.7289719626168224</c:v>
                </c:pt>
                <c:pt idx="5">
                  <c:v>0.75565610859728505</c:v>
                </c:pt>
                <c:pt idx="6">
                  <c:v>0.78902953586497893</c:v>
                </c:pt>
                <c:pt idx="7">
                  <c:v>0.72330097087378642</c:v>
                </c:pt>
                <c:pt idx="8">
                  <c:v>0.77114427860696522</c:v>
                </c:pt>
                <c:pt idx="9">
                  <c:v>0.78636363636363638</c:v>
                </c:pt>
                <c:pt idx="10">
                  <c:v>0.78378378378378377</c:v>
                </c:pt>
                <c:pt idx="11">
                  <c:v>0.78326996197718635</c:v>
                </c:pt>
                <c:pt idx="12">
                  <c:v>0.75829383886255919</c:v>
                </c:pt>
                <c:pt idx="13">
                  <c:v>0.70158730158730154</c:v>
                </c:pt>
                <c:pt idx="14">
                  <c:v>0.73114754098360657</c:v>
                </c:pt>
                <c:pt idx="15">
                  <c:v>0.76588628762541811</c:v>
                </c:pt>
                <c:pt idx="16">
                  <c:v>0.7768817204301075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7-4A3E-A82A-CF528C63C71F}"/>
            </c:ext>
          </c:extLst>
        </c:ser>
        <c:ser>
          <c:idx val="1"/>
          <c:order val="1"/>
          <c:tx>
            <c:strRef>
              <c:f>'Audiencias Provinciales'!$B$14</c:f>
              <c:strCache>
                <c:ptCount val="1"/>
                <c:pt idx="0">
                  <c:v>% Sentencias condenatorias Proced.Abreviados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1000" b="0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'Audiencias Provinciales'!$C$8:$S$8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'Audiencias Provinciales'!$C$14:$S$14</c:f>
              <c:numCache>
                <c:formatCode>0.0%</c:formatCode>
                <c:ptCount val="17"/>
                <c:pt idx="0">
                  <c:v>0.77647058823529413</c:v>
                </c:pt>
                <c:pt idx="1">
                  <c:v>0.79487179487179482</c:v>
                </c:pt>
                <c:pt idx="2">
                  <c:v>0.77631578947368418</c:v>
                </c:pt>
                <c:pt idx="3">
                  <c:v>0.83333333333333337</c:v>
                </c:pt>
                <c:pt idx="4">
                  <c:v>0.77777777777777779</c:v>
                </c:pt>
                <c:pt idx="5">
                  <c:v>0.77272727272727271</c:v>
                </c:pt>
                <c:pt idx="6">
                  <c:v>0.79268292682926833</c:v>
                </c:pt>
                <c:pt idx="7">
                  <c:v>0.79661016949152541</c:v>
                </c:pt>
                <c:pt idx="8">
                  <c:v>0.9</c:v>
                </c:pt>
                <c:pt idx="9">
                  <c:v>0.77611940298507465</c:v>
                </c:pt>
                <c:pt idx="10">
                  <c:v>0.88157894736842102</c:v>
                </c:pt>
                <c:pt idx="11">
                  <c:v>0.88607594936708856</c:v>
                </c:pt>
                <c:pt idx="12">
                  <c:v>0.84905660377358494</c:v>
                </c:pt>
                <c:pt idx="13">
                  <c:v>0.80530973451327437</c:v>
                </c:pt>
                <c:pt idx="14">
                  <c:v>0.77380952380952384</c:v>
                </c:pt>
                <c:pt idx="15">
                  <c:v>0.84210526315789469</c:v>
                </c:pt>
                <c:pt idx="16">
                  <c:v>0.83720930232558144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37-4A3E-A82A-CF528C63C71F}"/>
            </c:ext>
          </c:extLst>
        </c:ser>
        <c:ser>
          <c:idx val="2"/>
          <c:order val="2"/>
          <c:tx>
            <c:strRef>
              <c:f>'Audiencias Provinciales'!$B$17</c:f>
              <c:strCache>
                <c:ptCount val="1"/>
                <c:pt idx="0">
                  <c:v>% Sentencias condenatorias jurado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1000" b="0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'Audiencias Provinciales'!$C$8:$S$8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'Audiencias Provinciales'!$C$17:$S$17</c:f>
              <c:numCache>
                <c:formatCode>0.0%</c:formatCode>
                <c:ptCount val="17"/>
                <c:pt idx="0">
                  <c:v>0.94594594594594594</c:v>
                </c:pt>
                <c:pt idx="1">
                  <c:v>0.9285714285714286</c:v>
                </c:pt>
                <c:pt idx="2">
                  <c:v>1</c:v>
                </c:pt>
                <c:pt idx="3">
                  <c:v>0.93103448275862066</c:v>
                </c:pt>
                <c:pt idx="4">
                  <c:v>1</c:v>
                </c:pt>
                <c:pt idx="5">
                  <c:v>1</c:v>
                </c:pt>
                <c:pt idx="6">
                  <c:v>0.97435897435897434</c:v>
                </c:pt>
                <c:pt idx="7">
                  <c:v>0.96153846153846156</c:v>
                </c:pt>
                <c:pt idx="8">
                  <c:v>0.967741935483871</c:v>
                </c:pt>
                <c:pt idx="9">
                  <c:v>0.97142857142857142</c:v>
                </c:pt>
                <c:pt idx="10">
                  <c:v>0.97727272727272729</c:v>
                </c:pt>
                <c:pt idx="11">
                  <c:v>0.97560975609756095</c:v>
                </c:pt>
                <c:pt idx="12">
                  <c:v>1</c:v>
                </c:pt>
                <c:pt idx="13">
                  <c:v>0.9838709677419355</c:v>
                </c:pt>
                <c:pt idx="14">
                  <c:v>0.96703296703296704</c:v>
                </c:pt>
                <c:pt idx="15">
                  <c:v>1</c:v>
                </c:pt>
                <c:pt idx="16">
                  <c:v>0.94594594594594594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37-4A3E-A82A-CF528C63C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684928"/>
        <c:axId val="51374336"/>
      </c:lineChart>
      <c:catAx>
        <c:axId val="15468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1380000"/>
          <a:lstStyle/>
          <a:p>
            <a:pPr>
              <a:defRPr sz="1000" b="0" i="0" baseline="0">
                <a:latin typeface="Verdana" panose="020B0604030504040204" pitchFamily="34" charset="0"/>
              </a:defRPr>
            </a:pPr>
            <a:endParaRPr lang="es-ES"/>
          </a:p>
        </c:txPr>
        <c:crossAx val="51374336"/>
        <c:crosses val="autoZero"/>
        <c:auto val="1"/>
        <c:lblAlgn val="ctr"/>
        <c:lblOffset val="100"/>
        <c:noMultiLvlLbl val="0"/>
      </c:catAx>
      <c:valAx>
        <c:axId val="51374336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1000" b="0" i="0" baseline="0">
                <a:latin typeface="Verdana" panose="020B0604030504040204" pitchFamily="34" charset="0"/>
              </a:defRPr>
            </a:pPr>
            <a:endParaRPr lang="es-ES"/>
          </a:p>
        </c:txPr>
        <c:crossAx val="15468492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400" b="1">
                <a:effectLst/>
                <a:latin typeface="Verdana" panose="020B0604030504040204" pitchFamily="34" charset="0"/>
                <a:ea typeface="Verdana" panose="020B0604030504040204" pitchFamily="34" charset="0"/>
              </a:rPr>
              <a:t>Porcentaje sentencias confirmatorias en apelaciones</a:t>
            </a:r>
            <a:endParaRPr lang="es-ES" sz="1400">
              <a:effectLst/>
              <a:latin typeface="Verdana" panose="020B0604030504040204" pitchFamily="34" charset="0"/>
              <a:ea typeface="Verdana" panose="020B0604030504040204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567330125400991E-2"/>
          <c:y val="0.10895029934847685"/>
          <c:w val="0.92576379775444739"/>
          <c:h val="0.73402293537594643"/>
        </c:manualLayout>
      </c:layout>
      <c:lineChart>
        <c:grouping val="stacked"/>
        <c:varyColors val="0"/>
        <c:ser>
          <c:idx val="0"/>
          <c:order val="0"/>
          <c:tx>
            <c:strRef>
              <c:f>'Audiencias Provinciales'!$B$21</c:f>
              <c:strCache>
                <c:ptCount val="1"/>
                <c:pt idx="0">
                  <c:v>% confirmación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1000" b="0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'Audiencias Provinciales'!$C$8:$S$8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'Audiencias Provinciales'!$C$21:$S$21</c:f>
              <c:numCache>
                <c:formatCode>0.0%</c:formatCode>
                <c:ptCount val="17"/>
                <c:pt idx="0">
                  <c:v>0.76333021515434984</c:v>
                </c:pt>
                <c:pt idx="1">
                  <c:v>0.76888888888888884</c:v>
                </c:pt>
                <c:pt idx="2">
                  <c:v>0.7580146980509106</c:v>
                </c:pt>
                <c:pt idx="3">
                  <c:v>0.76402416471458512</c:v>
                </c:pt>
                <c:pt idx="4">
                  <c:v>0.74543730741881964</c:v>
                </c:pt>
                <c:pt idx="5">
                  <c:v>0.74772139079554401</c:v>
                </c:pt>
                <c:pt idx="6">
                  <c:v>0.80693521053317685</c:v>
                </c:pt>
                <c:pt idx="7">
                  <c:v>0.80983944616291059</c:v>
                </c:pt>
                <c:pt idx="8">
                  <c:v>0.83013379872018611</c:v>
                </c:pt>
                <c:pt idx="9">
                  <c:v>0.83603805260212649</c:v>
                </c:pt>
                <c:pt idx="10">
                  <c:v>0.84246388661760696</c:v>
                </c:pt>
                <c:pt idx="11">
                  <c:v>0.8375634517766497</c:v>
                </c:pt>
                <c:pt idx="12">
                  <c:v>0.83958183129055519</c:v>
                </c:pt>
                <c:pt idx="13">
                  <c:v>0.82704636946473831</c:v>
                </c:pt>
                <c:pt idx="14">
                  <c:v>0.82925373134328362</c:v>
                </c:pt>
                <c:pt idx="15">
                  <c:v>0.81210238200917295</c:v>
                </c:pt>
                <c:pt idx="16">
                  <c:v>0.82865515114127086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C7-40D3-AC54-FFBBABB5B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748416"/>
        <c:axId val="51376640"/>
      </c:lineChart>
      <c:catAx>
        <c:axId val="15474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1380000"/>
          <a:lstStyle/>
          <a:p>
            <a:pPr>
              <a:defRPr sz="1000" b="0" i="0" baseline="0">
                <a:latin typeface="Verdana" panose="020B0604030504040204" pitchFamily="34" charset="0"/>
              </a:defRPr>
            </a:pPr>
            <a:endParaRPr lang="es-ES"/>
          </a:p>
        </c:txPr>
        <c:crossAx val="51376640"/>
        <c:crosses val="autoZero"/>
        <c:auto val="1"/>
        <c:lblAlgn val="ctr"/>
        <c:lblOffset val="100"/>
        <c:noMultiLvlLbl val="0"/>
      </c:catAx>
      <c:valAx>
        <c:axId val="51376640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1000" b="0" i="0" baseline="0">
                <a:latin typeface="Verdana" panose="020B0604030504040204" pitchFamily="34" charset="0"/>
              </a:defRPr>
            </a:pPr>
            <a:endParaRPr lang="es-ES"/>
          </a:p>
        </c:txPr>
        <c:crossAx val="15474841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98942840478273"/>
          <c:y val="0.14297257810743988"/>
          <c:w val="0.63080854476523773"/>
          <c:h val="0.72369109163107803"/>
        </c:manualLayout>
      </c:layout>
      <c:lineChart>
        <c:grouping val="standard"/>
        <c:varyColors val="0"/>
        <c:ser>
          <c:idx val="0"/>
          <c:order val="0"/>
          <c:tx>
            <c:strRef>
              <c:f>'Denuncias, Víctimas y Renuncias'!$B$22</c:f>
              <c:strCache>
                <c:ptCount val="1"/>
                <c:pt idx="0">
                  <c:v>% extranjeras en victimas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'Denuncias, Víctimas y Renuncias'!$C$11:$S$11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'Denuncias, Víctimas y Renuncias'!$C$22:$S$22</c:f>
              <c:numCache>
                <c:formatCode>0.0%</c:formatCode>
                <c:ptCount val="17"/>
                <c:pt idx="3">
                  <c:v>0.35899999999999999</c:v>
                </c:pt>
                <c:pt idx="4">
                  <c:v>0.35499999999999998</c:v>
                </c:pt>
                <c:pt idx="5">
                  <c:v>0.32600000000000001</c:v>
                </c:pt>
                <c:pt idx="6">
                  <c:v>0.313</c:v>
                </c:pt>
                <c:pt idx="7">
                  <c:v>0.30099999999999999</c:v>
                </c:pt>
                <c:pt idx="8">
                  <c:v>0.29899999999999999</c:v>
                </c:pt>
                <c:pt idx="9">
                  <c:v>0.30399999999999999</c:v>
                </c:pt>
                <c:pt idx="10">
                  <c:v>0.315</c:v>
                </c:pt>
                <c:pt idx="11">
                  <c:v>0.32692808189468203</c:v>
                </c:pt>
                <c:pt idx="12">
                  <c:v>0.33027976202729686</c:v>
                </c:pt>
                <c:pt idx="13">
                  <c:v>0.33132938400522116</c:v>
                </c:pt>
                <c:pt idx="14">
                  <c:v>0.34332485281868508</c:v>
                </c:pt>
                <c:pt idx="15">
                  <c:v>0.34776377030484235</c:v>
                </c:pt>
                <c:pt idx="16">
                  <c:v>0.37067990516997629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4E-46F1-941F-05874DCF6EB0}"/>
            </c:ext>
          </c:extLst>
        </c:ser>
        <c:ser>
          <c:idx val="1"/>
          <c:order val="1"/>
          <c:tx>
            <c:strRef>
              <c:f>'Denuncias, Víctimas y Renuncias'!$B$23</c:f>
              <c:strCache>
                <c:ptCount val="1"/>
                <c:pt idx="0">
                  <c:v>% extranjeras en renuncias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'Denuncias, Víctimas y Renuncias'!$C$11:$S$11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'Denuncias, Víctimas y Renuncias'!$C$23:$S$23</c:f>
              <c:numCache>
                <c:formatCode>0.0%</c:formatCode>
                <c:ptCount val="17"/>
                <c:pt idx="0">
                  <c:v>0.44</c:v>
                </c:pt>
                <c:pt idx="1">
                  <c:v>0.45200000000000001</c:v>
                </c:pt>
                <c:pt idx="2">
                  <c:v>0.42199999999999999</c:v>
                </c:pt>
                <c:pt idx="3">
                  <c:v>0.41499999999999998</c:v>
                </c:pt>
                <c:pt idx="4">
                  <c:v>0.40899999999999997</c:v>
                </c:pt>
                <c:pt idx="5">
                  <c:v>0.4</c:v>
                </c:pt>
                <c:pt idx="6">
                  <c:v>0.378</c:v>
                </c:pt>
                <c:pt idx="7">
                  <c:v>0.371</c:v>
                </c:pt>
                <c:pt idx="8">
                  <c:v>0.35299999999999998</c:v>
                </c:pt>
                <c:pt idx="9">
                  <c:v>0.38</c:v>
                </c:pt>
                <c:pt idx="10">
                  <c:v>0.36</c:v>
                </c:pt>
                <c:pt idx="11">
                  <c:v>0.36838128451031676</c:v>
                </c:pt>
                <c:pt idx="12">
                  <c:v>0.3803241360835789</c:v>
                </c:pt>
                <c:pt idx="13">
                  <c:v>0.40642493638676847</c:v>
                </c:pt>
                <c:pt idx="14">
                  <c:v>0.43254437869822487</c:v>
                </c:pt>
                <c:pt idx="15">
                  <c:v>0.43548717948717947</c:v>
                </c:pt>
                <c:pt idx="16">
                  <c:v>0.44876268184014173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4E-46F1-941F-05874DCF6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905664"/>
        <c:axId val="51339264"/>
      </c:lineChart>
      <c:catAx>
        <c:axId val="15390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baseline="0">
                <a:latin typeface="Verdana" panose="020B0604030504040204" pitchFamily="34" charset="0"/>
              </a:defRPr>
            </a:pPr>
            <a:endParaRPr lang="es-ES"/>
          </a:p>
        </c:txPr>
        <c:crossAx val="51339264"/>
        <c:crosses val="autoZero"/>
        <c:auto val="1"/>
        <c:lblAlgn val="ctr"/>
        <c:lblOffset val="100"/>
        <c:noMultiLvlLbl val="0"/>
      </c:catAx>
      <c:valAx>
        <c:axId val="51339264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Verdana" panose="020B0604030504040204" pitchFamily="34" charset="0"/>
              </a:defRPr>
            </a:pPr>
            <a:endParaRPr lang="es-ES"/>
          </a:p>
        </c:txPr>
        <c:crossAx val="1539056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'Denuncias, Víctimas y Renuncias'!$B$17</c:f>
              <c:strCache>
                <c:ptCount val="1"/>
                <c:pt idx="0">
                  <c:v>Total victimas</c:v>
                </c:pt>
              </c:strCache>
            </c:strRef>
          </c:tx>
          <c:dLbls>
            <c:dLbl>
              <c:idx val="9"/>
              <c:layout>
                <c:manualLayout>
                  <c:x val="-5.7870370370371217E-3"/>
                  <c:y val="-2.14093054619015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81-455B-BB5A-58A9883A4C02}"/>
                </c:ext>
              </c:extLst>
            </c:dLbl>
            <c:dLbl>
              <c:idx val="14"/>
              <c:layout>
                <c:manualLayout>
                  <c:x val="-5.7870370370370367E-3"/>
                  <c:y val="-2.1409305461901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F81-455B-BB5A-58A9883A4C0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'Denuncias, Víctimas y Renuncias'!$C$11:$S$11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'Denuncias, Víctimas y Renuncias'!$C$17:$S$17</c:f>
              <c:numCache>
                <c:formatCode>#,##0</c:formatCode>
                <c:ptCount val="17"/>
                <c:pt idx="3">
                  <c:v>134002</c:v>
                </c:pt>
                <c:pt idx="4">
                  <c:v>128543</c:v>
                </c:pt>
                <c:pt idx="5">
                  <c:v>124893</c:v>
                </c:pt>
                <c:pt idx="6">
                  <c:v>126740</c:v>
                </c:pt>
                <c:pt idx="7">
                  <c:v>123725</c:v>
                </c:pt>
                <c:pt idx="8">
                  <c:v>134620</c:v>
                </c:pt>
                <c:pt idx="9">
                  <c:v>158217</c:v>
                </c:pt>
                <c:pt idx="10">
                  <c:v>158590</c:v>
                </c:pt>
                <c:pt idx="11">
                  <c:v>161378</c:v>
                </c:pt>
                <c:pt idx="12">
                  <c:v>145731</c:v>
                </c:pt>
                <c:pt idx="13">
                  <c:v>159352</c:v>
                </c:pt>
                <c:pt idx="14">
                  <c:v>176483</c:v>
                </c:pt>
                <c:pt idx="15">
                  <c:v>194658</c:v>
                </c:pt>
                <c:pt idx="16">
                  <c:v>183908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7C-4FE2-AACC-C334A128C925}"/>
            </c:ext>
          </c:extLst>
        </c:ser>
        <c:ser>
          <c:idx val="1"/>
          <c:order val="1"/>
          <c:tx>
            <c:strRef>
              <c:f>'Denuncias, Víctimas y Renuncias'!$B$21</c:f>
              <c:strCache>
                <c:ptCount val="1"/>
                <c:pt idx="0">
                  <c:v>Total renuncias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'Denuncias, Víctimas y Renuncias'!$C$11:$S$11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'Denuncias, Víctimas y Renuncias'!$C$21:$S$21</c:f>
              <c:numCache>
                <c:formatCode>#,##0</c:formatCode>
                <c:ptCount val="17"/>
                <c:pt idx="0">
                  <c:v>16100</c:v>
                </c:pt>
                <c:pt idx="1">
                  <c:v>16762</c:v>
                </c:pt>
                <c:pt idx="2">
                  <c:v>15907</c:v>
                </c:pt>
                <c:pt idx="3">
                  <c:v>15460</c:v>
                </c:pt>
                <c:pt idx="4">
                  <c:v>15562</c:v>
                </c:pt>
                <c:pt idx="5">
                  <c:v>15300</c:v>
                </c:pt>
                <c:pt idx="6">
                  <c:v>15721</c:v>
                </c:pt>
                <c:pt idx="7">
                  <c:v>15321</c:v>
                </c:pt>
                <c:pt idx="8">
                  <c:v>16118</c:v>
                </c:pt>
                <c:pt idx="9">
                  <c:v>16464</c:v>
                </c:pt>
                <c:pt idx="10">
                  <c:v>17347</c:v>
                </c:pt>
                <c:pt idx="11">
                  <c:v>17205</c:v>
                </c:pt>
                <c:pt idx="12">
                  <c:v>14932</c:v>
                </c:pt>
                <c:pt idx="13">
                  <c:v>15720</c:v>
                </c:pt>
                <c:pt idx="14">
                  <c:v>16900</c:v>
                </c:pt>
                <c:pt idx="15">
                  <c:v>19500</c:v>
                </c:pt>
                <c:pt idx="16">
                  <c:v>18629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7C-4FE2-AACC-C334A128C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906176"/>
        <c:axId val="51341568"/>
      </c:lineChart>
      <c:catAx>
        <c:axId val="15390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51341568"/>
        <c:crosses val="autoZero"/>
        <c:auto val="1"/>
        <c:lblAlgn val="ctr"/>
        <c:lblOffset val="100"/>
        <c:noMultiLvlLbl val="0"/>
      </c:catAx>
      <c:valAx>
        <c:axId val="5134156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15390617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aseline="0">
                <a:latin typeface="Verdana" panose="020B0604030504040204" pitchFamily="34" charset="0"/>
              </a:rPr>
              <a:t>Porcentaje adoptadas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9651866433362492E-2"/>
          <c:y val="0.14180632850483393"/>
          <c:w val="0.88299568022747155"/>
          <c:h val="0.74487571003186237"/>
        </c:manualLayout>
      </c:layout>
      <c:lineChart>
        <c:grouping val="stacked"/>
        <c:varyColors val="0"/>
        <c:ser>
          <c:idx val="0"/>
          <c:order val="0"/>
          <c:tx>
            <c:strRef>
              <c:f>'Órdenes y Medidas'!$B$19</c:f>
              <c:strCache>
                <c:ptCount val="1"/>
                <c:pt idx="0">
                  <c:v>Porcentaje adoptadas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1000" b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'Órdenes y Medidas'!$C$13:$S$13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'Órdenes y Medidas'!$C$19:$S$19</c:f>
              <c:numCache>
                <c:formatCode>0.0%</c:formatCode>
                <c:ptCount val="17"/>
                <c:pt idx="0">
                  <c:v>0.73409999999999997</c:v>
                </c:pt>
                <c:pt idx="1">
                  <c:v>0.7006</c:v>
                </c:pt>
                <c:pt idx="2">
                  <c:v>0.67349999999999999</c:v>
                </c:pt>
                <c:pt idx="3">
                  <c:v>0.65800000000000003</c:v>
                </c:pt>
                <c:pt idx="4">
                  <c:v>0.61480000000000001</c:v>
                </c:pt>
                <c:pt idx="5">
                  <c:v>0.58940000000000003</c:v>
                </c:pt>
                <c:pt idx="6">
                  <c:v>0.56610000000000005</c:v>
                </c:pt>
                <c:pt idx="7">
                  <c:v>0.57389999999999997</c:v>
                </c:pt>
                <c:pt idx="8">
                  <c:v>0.64200000000000002</c:v>
                </c:pt>
                <c:pt idx="9">
                  <c:v>0.6764</c:v>
                </c:pt>
                <c:pt idx="10">
                  <c:v>0.69159999999999999</c:v>
                </c:pt>
                <c:pt idx="11">
                  <c:v>0.70437131630648331</c:v>
                </c:pt>
                <c:pt idx="12">
                  <c:v>0.7052147239263804</c:v>
                </c:pt>
                <c:pt idx="13">
                  <c:v>0.7044271532063322</c:v>
                </c:pt>
                <c:pt idx="14">
                  <c:v>0.68217384762000299</c:v>
                </c:pt>
                <c:pt idx="15">
                  <c:v>0.68690434168725734</c:v>
                </c:pt>
                <c:pt idx="16">
                  <c:v>0.66069306690593399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17-4B5E-A985-DA91131258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043072"/>
        <c:axId val="51343872"/>
      </c:lineChart>
      <c:catAx>
        <c:axId val="19904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1380000"/>
          <a:lstStyle/>
          <a:p>
            <a:pPr>
              <a:defRPr sz="1000" b="0" baseline="0">
                <a:latin typeface="Verdana" panose="020B0604030504040204" pitchFamily="34" charset="0"/>
              </a:defRPr>
            </a:pPr>
            <a:endParaRPr lang="es-ES"/>
          </a:p>
        </c:txPr>
        <c:crossAx val="51343872"/>
        <c:crosses val="autoZero"/>
        <c:auto val="1"/>
        <c:lblAlgn val="ctr"/>
        <c:lblOffset val="100"/>
        <c:noMultiLvlLbl val="0"/>
      </c:catAx>
      <c:valAx>
        <c:axId val="51343872"/>
        <c:scaling>
          <c:orientation val="minMax"/>
          <c:max val="1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1000" b="0" baseline="0">
                <a:latin typeface="Verdana" panose="020B0604030504040204" pitchFamily="34" charset="0"/>
              </a:defRPr>
            </a:pPr>
            <a:endParaRPr lang="es-ES"/>
          </a:p>
        </c:txPr>
        <c:crossAx val="199043072"/>
        <c:crosses val="autoZero"/>
        <c:crossBetween val="between"/>
      </c:valAx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800" b="1" i="0" baseline="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aseline="0">
                <a:latin typeface="Verdana" panose="020B0604030504040204" pitchFamily="34" charset="0"/>
              </a:rPr>
              <a:t>Órdenes y Medidas Incoadas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9651866433362492E-2"/>
          <c:y val="0.14180632850483393"/>
          <c:w val="0.88299568022747155"/>
          <c:h val="0.74487571003186237"/>
        </c:manualLayout>
      </c:layout>
      <c:lineChart>
        <c:grouping val="stacked"/>
        <c:varyColors val="0"/>
        <c:ser>
          <c:idx val="0"/>
          <c:order val="0"/>
          <c:tx>
            <c:strRef>
              <c:f>'Órdenes y Medidas'!$B$14</c:f>
              <c:strCache>
                <c:ptCount val="1"/>
                <c:pt idx="0">
                  <c:v>Órdenes y Medidas incoadas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1000" b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'Órdenes y Medidas'!$C$13:$S$13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'Órdenes y Medidas'!$C$14:$S$14</c:f>
              <c:numCache>
                <c:formatCode>#,##0</c:formatCode>
                <c:ptCount val="17"/>
                <c:pt idx="0">
                  <c:v>41420</c:v>
                </c:pt>
                <c:pt idx="1">
                  <c:v>41083</c:v>
                </c:pt>
                <c:pt idx="2">
                  <c:v>37908</c:v>
                </c:pt>
                <c:pt idx="3">
                  <c:v>35813</c:v>
                </c:pt>
                <c:pt idx="4">
                  <c:v>34556</c:v>
                </c:pt>
                <c:pt idx="5">
                  <c:v>32831</c:v>
                </c:pt>
                <c:pt idx="6">
                  <c:v>33167</c:v>
                </c:pt>
                <c:pt idx="7">
                  <c:v>36292</c:v>
                </c:pt>
                <c:pt idx="8">
                  <c:v>37956</c:v>
                </c:pt>
                <c:pt idx="9">
                  <c:v>38501</c:v>
                </c:pt>
                <c:pt idx="10">
                  <c:v>39176</c:v>
                </c:pt>
                <c:pt idx="11">
                  <c:v>40720</c:v>
                </c:pt>
                <c:pt idx="12">
                  <c:v>35860</c:v>
                </c:pt>
                <c:pt idx="13">
                  <c:v>37270</c:v>
                </c:pt>
                <c:pt idx="14">
                  <c:v>39874</c:v>
                </c:pt>
                <c:pt idx="15">
                  <c:v>42495</c:v>
                </c:pt>
                <c:pt idx="16">
                  <c:v>41237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5D-485C-994C-A003BE67B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044096"/>
        <c:axId val="51346752"/>
      </c:lineChart>
      <c:catAx>
        <c:axId val="19904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1380000"/>
          <a:lstStyle/>
          <a:p>
            <a:pPr>
              <a:defRPr sz="1000" b="0" baseline="0">
                <a:latin typeface="Verdana" panose="020B0604030504040204" pitchFamily="34" charset="0"/>
              </a:defRPr>
            </a:pPr>
            <a:endParaRPr lang="es-ES"/>
          </a:p>
        </c:txPr>
        <c:crossAx val="51346752"/>
        <c:crosses val="autoZero"/>
        <c:auto val="1"/>
        <c:lblAlgn val="ctr"/>
        <c:lblOffset val="100"/>
        <c:noMultiLvlLbl val="0"/>
      </c:catAx>
      <c:valAx>
        <c:axId val="51346752"/>
        <c:scaling>
          <c:orientation val="minMax"/>
          <c:max val="600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000" b="0" baseline="0">
                <a:latin typeface="Verdana" panose="020B0604030504040204" pitchFamily="34" charset="0"/>
              </a:defRPr>
            </a:pPr>
            <a:endParaRPr lang="es-ES"/>
          </a:p>
        </c:txPr>
        <c:crossAx val="199044096"/>
        <c:crosses val="autoZero"/>
        <c:crossBetween val="between"/>
      </c:valAx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800" b="1" i="0" baseline="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156386701662291E-2"/>
          <c:y val="0.13976932558549041"/>
          <c:w val="0.83956537984835233"/>
          <c:h val="0.70938611551329456"/>
        </c:manualLayout>
      </c:layout>
      <c:lineChart>
        <c:grouping val="stacked"/>
        <c:varyColors val="0"/>
        <c:ser>
          <c:idx val="0"/>
          <c:order val="0"/>
          <c:tx>
            <c:strRef>
              <c:f>Enjuiciados!$B$18</c:f>
              <c:strCache>
                <c:ptCount val="1"/>
                <c:pt idx="0">
                  <c:v>% condenas entre enjuiciados españoles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1000" b="0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Enjuiciados!$C$11:$S$11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Enjuiciados!$C$18:$S$18</c:f>
              <c:numCache>
                <c:formatCode>0.0%</c:formatCode>
                <c:ptCount val="17"/>
                <c:pt idx="0">
                  <c:v>0.749</c:v>
                </c:pt>
                <c:pt idx="1">
                  <c:v>0.73699999999999999</c:v>
                </c:pt>
                <c:pt idx="2">
                  <c:v>0.73199999999999998</c:v>
                </c:pt>
                <c:pt idx="3">
                  <c:v>0.72599999999999998</c:v>
                </c:pt>
                <c:pt idx="4">
                  <c:v>0.69699999999999995</c:v>
                </c:pt>
                <c:pt idx="5">
                  <c:v>0.71199999999999997</c:v>
                </c:pt>
                <c:pt idx="6">
                  <c:v>0.72499999999999998</c:v>
                </c:pt>
                <c:pt idx="7">
                  <c:v>0.74099999999999999</c:v>
                </c:pt>
                <c:pt idx="8">
                  <c:v>0.79900000000000004</c:v>
                </c:pt>
                <c:pt idx="9">
                  <c:v>0.81699999999999995</c:v>
                </c:pt>
                <c:pt idx="10">
                  <c:v>0.84099999999999997</c:v>
                </c:pt>
                <c:pt idx="11">
                  <c:v>0.85994203629032262</c:v>
                </c:pt>
                <c:pt idx="12">
                  <c:v>0.86634531113058721</c:v>
                </c:pt>
                <c:pt idx="13">
                  <c:v>0.875060620756547</c:v>
                </c:pt>
                <c:pt idx="14">
                  <c:v>0.89009244031078094</c:v>
                </c:pt>
                <c:pt idx="15">
                  <c:v>0.91368656643798962</c:v>
                </c:pt>
                <c:pt idx="16">
                  <c:v>0.90767178777849133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AF-460D-BC7B-4D391FB049E5}"/>
            </c:ext>
          </c:extLst>
        </c:ser>
        <c:ser>
          <c:idx val="1"/>
          <c:order val="1"/>
          <c:tx>
            <c:strRef>
              <c:f>Enjuiciados!$B$19</c:f>
              <c:strCache>
                <c:ptCount val="1"/>
                <c:pt idx="0">
                  <c:v>% condenas entre enjuiciados extranjeros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1000" b="0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Enjuiciados!$C$11:$S$11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Enjuiciados!$C$19:$S$19</c:f>
              <c:numCache>
                <c:formatCode>0.0%</c:formatCode>
                <c:ptCount val="17"/>
                <c:pt idx="0">
                  <c:v>0.85699999999999998</c:v>
                </c:pt>
                <c:pt idx="1">
                  <c:v>0.83599999999999997</c:v>
                </c:pt>
                <c:pt idx="2">
                  <c:v>0.83399999999999996</c:v>
                </c:pt>
                <c:pt idx="3">
                  <c:v>0.83</c:v>
                </c:pt>
                <c:pt idx="4">
                  <c:v>0.8</c:v>
                </c:pt>
                <c:pt idx="5">
                  <c:v>0.80900000000000005</c:v>
                </c:pt>
                <c:pt idx="6">
                  <c:v>0.83</c:v>
                </c:pt>
                <c:pt idx="7">
                  <c:v>0.84499999999999997</c:v>
                </c:pt>
                <c:pt idx="8">
                  <c:v>0.88200000000000001</c:v>
                </c:pt>
                <c:pt idx="9">
                  <c:v>0.89700000000000002</c:v>
                </c:pt>
                <c:pt idx="10">
                  <c:v>0.90800000000000003</c:v>
                </c:pt>
                <c:pt idx="11">
                  <c:v>0.92199794731440299</c:v>
                </c:pt>
                <c:pt idx="12">
                  <c:v>0.9212218649517685</c:v>
                </c:pt>
                <c:pt idx="13">
                  <c:v>0.92950819672131146</c:v>
                </c:pt>
                <c:pt idx="14">
                  <c:v>0.93948503463599531</c:v>
                </c:pt>
                <c:pt idx="15">
                  <c:v>0.94489931400752381</c:v>
                </c:pt>
                <c:pt idx="16">
                  <c:v>0.94359588699211339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AF-460D-BC7B-4D391FB04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080896"/>
        <c:axId val="184575104"/>
      </c:lineChart>
      <c:catAx>
        <c:axId val="200080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1380000"/>
          <a:lstStyle/>
          <a:p>
            <a:pPr>
              <a:defRPr sz="1000" b="0" i="0" baseline="0">
                <a:latin typeface="Verdana" panose="020B0604030504040204" pitchFamily="34" charset="0"/>
              </a:defRPr>
            </a:pPr>
            <a:endParaRPr lang="es-ES"/>
          </a:p>
        </c:txPr>
        <c:crossAx val="184575104"/>
        <c:crosses val="autoZero"/>
        <c:auto val="1"/>
        <c:lblAlgn val="ctr"/>
        <c:lblOffset val="100"/>
        <c:noMultiLvlLbl val="0"/>
      </c:catAx>
      <c:valAx>
        <c:axId val="184575104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1000" b="0" i="0" baseline="0">
                <a:latin typeface="Verdana" panose="020B0604030504040204" pitchFamily="34" charset="0"/>
              </a:defRPr>
            </a:pPr>
            <a:endParaRPr lang="es-ES"/>
          </a:p>
        </c:txPr>
        <c:crossAx val="20008089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993237824438614E-2"/>
          <c:y val="6.7089276281035393E-2"/>
          <c:w val="0.87833661417322839"/>
          <c:h val="0.72797653636203552"/>
        </c:manualLayout>
      </c:layout>
      <c:lineChart>
        <c:grouping val="stacked"/>
        <c:varyColors val="0"/>
        <c:ser>
          <c:idx val="0"/>
          <c:order val="0"/>
          <c:tx>
            <c:strRef>
              <c:f>'Medidas Penales'!$B$28</c:f>
              <c:strCache>
                <c:ptCount val="1"/>
                <c:pt idx="0">
                  <c:v>privativa de libertad  Total</c:v>
                </c:pt>
              </c:strCache>
            </c:strRef>
          </c:tx>
          <c:cat>
            <c:numRef>
              <c:f>'Medidas Penales'!$C$11:$S$11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'Medidas Penales'!$C$28:$S$28</c:f>
              <c:numCache>
                <c:formatCode>#,##0</c:formatCode>
                <c:ptCount val="17"/>
                <c:pt idx="0">
                  <c:v>3100</c:v>
                </c:pt>
                <c:pt idx="1">
                  <c:v>2455</c:v>
                </c:pt>
                <c:pt idx="2">
                  <c:v>2352</c:v>
                </c:pt>
                <c:pt idx="3">
                  <c:v>2100</c:v>
                </c:pt>
                <c:pt idx="4">
                  <c:v>1736</c:v>
                </c:pt>
                <c:pt idx="5">
                  <c:v>1550</c:v>
                </c:pt>
                <c:pt idx="6">
                  <c:v>1363</c:v>
                </c:pt>
                <c:pt idx="7">
                  <c:v>978</c:v>
                </c:pt>
                <c:pt idx="8">
                  <c:v>1232</c:v>
                </c:pt>
                <c:pt idx="9">
                  <c:v>1566</c:v>
                </c:pt>
                <c:pt idx="10">
                  <c:v>1420</c:v>
                </c:pt>
                <c:pt idx="11">
                  <c:v>1578</c:v>
                </c:pt>
                <c:pt idx="12">
                  <c:v>1542</c:v>
                </c:pt>
                <c:pt idx="13">
                  <c:v>1248</c:v>
                </c:pt>
                <c:pt idx="14">
                  <c:v>1285</c:v>
                </c:pt>
                <c:pt idx="15">
                  <c:v>1485</c:v>
                </c:pt>
                <c:pt idx="16">
                  <c:v>1237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8C-498A-8BCF-46904BB703FD}"/>
            </c:ext>
          </c:extLst>
        </c:ser>
        <c:ser>
          <c:idx val="1"/>
          <c:order val="1"/>
          <c:tx>
            <c:strRef>
              <c:f>'Medidas Penales'!$B$29</c:f>
              <c:strCache>
                <c:ptCount val="1"/>
                <c:pt idx="0">
                  <c:v>salida del domicilio Total</c:v>
                </c:pt>
              </c:strCache>
            </c:strRef>
          </c:tx>
          <c:cat>
            <c:numRef>
              <c:f>'Medidas Penales'!$C$11:$S$11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'Medidas Penales'!$C$29:$S$29</c:f>
              <c:numCache>
                <c:formatCode>#,##0</c:formatCode>
                <c:ptCount val="17"/>
                <c:pt idx="0">
                  <c:v>6411</c:v>
                </c:pt>
                <c:pt idx="1">
                  <c:v>5747</c:v>
                </c:pt>
                <c:pt idx="2">
                  <c:v>5146</c:v>
                </c:pt>
                <c:pt idx="3">
                  <c:v>5050</c:v>
                </c:pt>
                <c:pt idx="4">
                  <c:v>4077</c:v>
                </c:pt>
                <c:pt idx="5">
                  <c:v>3967</c:v>
                </c:pt>
                <c:pt idx="6">
                  <c:v>3489</c:v>
                </c:pt>
                <c:pt idx="7">
                  <c:v>3513</c:v>
                </c:pt>
                <c:pt idx="8">
                  <c:v>3304</c:v>
                </c:pt>
                <c:pt idx="9">
                  <c:v>3347</c:v>
                </c:pt>
                <c:pt idx="10">
                  <c:v>3622</c:v>
                </c:pt>
                <c:pt idx="11">
                  <c:v>3693</c:v>
                </c:pt>
                <c:pt idx="12">
                  <c:v>3064</c:v>
                </c:pt>
                <c:pt idx="13">
                  <c:v>2852</c:v>
                </c:pt>
                <c:pt idx="14">
                  <c:v>3016</c:v>
                </c:pt>
                <c:pt idx="15">
                  <c:v>3432</c:v>
                </c:pt>
                <c:pt idx="16">
                  <c:v>2853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8C-498A-8BCF-46904BB703FD}"/>
            </c:ext>
          </c:extLst>
        </c:ser>
        <c:ser>
          <c:idx val="2"/>
          <c:order val="2"/>
          <c:tx>
            <c:strRef>
              <c:f>'Medidas Penales'!$B$30</c:f>
              <c:strCache>
                <c:ptCount val="1"/>
                <c:pt idx="0">
                  <c:v>alejamiento Total</c:v>
                </c:pt>
              </c:strCache>
            </c:strRef>
          </c:tx>
          <c:cat>
            <c:numRef>
              <c:f>'Medidas Penales'!$C$11:$S$11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'Medidas Penales'!$C$30:$S$30</c:f>
              <c:numCache>
                <c:formatCode>#,##0</c:formatCode>
                <c:ptCount val="17"/>
                <c:pt idx="0">
                  <c:v>33515</c:v>
                </c:pt>
                <c:pt idx="1">
                  <c:v>31760</c:v>
                </c:pt>
                <c:pt idx="2">
                  <c:v>27734</c:v>
                </c:pt>
                <c:pt idx="3">
                  <c:v>26636</c:v>
                </c:pt>
                <c:pt idx="4">
                  <c:v>24190</c:v>
                </c:pt>
                <c:pt idx="5">
                  <c:v>22100</c:v>
                </c:pt>
                <c:pt idx="6">
                  <c:v>22100</c:v>
                </c:pt>
                <c:pt idx="7">
                  <c:v>21789</c:v>
                </c:pt>
                <c:pt idx="8">
                  <c:v>23486</c:v>
                </c:pt>
                <c:pt idx="9">
                  <c:v>23874</c:v>
                </c:pt>
                <c:pt idx="10">
                  <c:v>25275</c:v>
                </c:pt>
                <c:pt idx="11">
                  <c:v>25954</c:v>
                </c:pt>
                <c:pt idx="12">
                  <c:v>23844</c:v>
                </c:pt>
                <c:pt idx="13">
                  <c:v>23834</c:v>
                </c:pt>
                <c:pt idx="14">
                  <c:v>23687</c:v>
                </c:pt>
                <c:pt idx="15">
                  <c:v>25150</c:v>
                </c:pt>
                <c:pt idx="16">
                  <c:v>23488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8C-498A-8BCF-46904BB703FD}"/>
            </c:ext>
          </c:extLst>
        </c:ser>
        <c:ser>
          <c:idx val="3"/>
          <c:order val="3"/>
          <c:tx>
            <c:strRef>
              <c:f>'Medidas Penales'!$B$31</c:f>
              <c:strCache>
                <c:ptCount val="1"/>
                <c:pt idx="0">
                  <c:v>Prohibicion de comunicación Total</c:v>
                </c:pt>
              </c:strCache>
            </c:strRef>
          </c:tx>
          <c:cat>
            <c:numRef>
              <c:f>'Medidas Penales'!$C$11:$S$11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'Medidas Penales'!$C$31:$S$31</c:f>
              <c:numCache>
                <c:formatCode>#,##0</c:formatCode>
                <c:ptCount val="17"/>
                <c:pt idx="0">
                  <c:v>32508</c:v>
                </c:pt>
                <c:pt idx="1">
                  <c:v>31203</c:v>
                </c:pt>
                <c:pt idx="2">
                  <c:v>27701</c:v>
                </c:pt>
                <c:pt idx="3">
                  <c:v>26451</c:v>
                </c:pt>
                <c:pt idx="4">
                  <c:v>24064</c:v>
                </c:pt>
                <c:pt idx="5">
                  <c:v>21523</c:v>
                </c:pt>
                <c:pt idx="6">
                  <c:v>21728</c:v>
                </c:pt>
                <c:pt idx="7">
                  <c:v>21742</c:v>
                </c:pt>
                <c:pt idx="8">
                  <c:v>22964</c:v>
                </c:pt>
                <c:pt idx="9">
                  <c:v>22825</c:v>
                </c:pt>
                <c:pt idx="10">
                  <c:v>24834</c:v>
                </c:pt>
                <c:pt idx="11">
                  <c:v>25923</c:v>
                </c:pt>
                <c:pt idx="12">
                  <c:v>22847</c:v>
                </c:pt>
                <c:pt idx="13">
                  <c:v>22414</c:v>
                </c:pt>
                <c:pt idx="14">
                  <c:v>23451</c:v>
                </c:pt>
                <c:pt idx="15">
                  <c:v>24283</c:v>
                </c:pt>
                <c:pt idx="16">
                  <c:v>23402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58C-498A-8BCF-46904BB703FD}"/>
            </c:ext>
          </c:extLst>
        </c:ser>
        <c:ser>
          <c:idx val="4"/>
          <c:order val="4"/>
          <c:tx>
            <c:strRef>
              <c:f>'Medidas Penales'!$B$32</c:f>
              <c:strCache>
                <c:ptCount val="1"/>
                <c:pt idx="0">
                  <c:v>Prohibicion volver lugar delito Total</c:v>
                </c:pt>
              </c:strCache>
            </c:strRef>
          </c:tx>
          <c:cat>
            <c:numRef>
              <c:f>'Medidas Penales'!$C$11:$S$11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'Medidas Penales'!$C$32:$S$32</c:f>
              <c:numCache>
                <c:formatCode>#,##0</c:formatCode>
                <c:ptCount val="17"/>
                <c:pt idx="0">
                  <c:v>7484</c:v>
                </c:pt>
                <c:pt idx="1">
                  <c:v>6620</c:v>
                </c:pt>
                <c:pt idx="2">
                  <c:v>5523</c:v>
                </c:pt>
                <c:pt idx="3">
                  <c:v>3765</c:v>
                </c:pt>
                <c:pt idx="4">
                  <c:v>4576</c:v>
                </c:pt>
                <c:pt idx="5">
                  <c:v>3493</c:v>
                </c:pt>
                <c:pt idx="6">
                  <c:v>3446</c:v>
                </c:pt>
                <c:pt idx="7">
                  <c:v>2963</c:v>
                </c:pt>
                <c:pt idx="8">
                  <c:v>3246</c:v>
                </c:pt>
                <c:pt idx="9">
                  <c:v>2795</c:v>
                </c:pt>
                <c:pt idx="10">
                  <c:v>2875</c:v>
                </c:pt>
                <c:pt idx="11">
                  <c:v>3025</c:v>
                </c:pt>
                <c:pt idx="12">
                  <c:v>2331</c:v>
                </c:pt>
                <c:pt idx="13">
                  <c:v>2006</c:v>
                </c:pt>
                <c:pt idx="14">
                  <c:v>2051</c:v>
                </c:pt>
                <c:pt idx="15">
                  <c:v>1973</c:v>
                </c:pt>
                <c:pt idx="16">
                  <c:v>2094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58C-498A-8BCF-46904BB703FD}"/>
            </c:ext>
          </c:extLst>
        </c:ser>
        <c:ser>
          <c:idx val="5"/>
          <c:order val="5"/>
          <c:tx>
            <c:strRef>
              <c:f>'Medidas Penales'!$B$33</c:f>
              <c:strCache>
                <c:ptCount val="1"/>
                <c:pt idx="0">
                  <c:v>Suspension tenencia, uso armas Total</c:v>
                </c:pt>
              </c:strCache>
            </c:strRef>
          </c:tx>
          <c:cat>
            <c:numRef>
              <c:f>'Medidas Penales'!$C$11:$S$11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'Medidas Penales'!$C$33:$S$33</c:f>
              <c:numCache>
                <c:formatCode>#,##0</c:formatCode>
                <c:ptCount val="17"/>
                <c:pt idx="0">
                  <c:v>6403</c:v>
                </c:pt>
                <c:pt idx="1">
                  <c:v>5970</c:v>
                </c:pt>
                <c:pt idx="2">
                  <c:v>6178</c:v>
                </c:pt>
                <c:pt idx="3">
                  <c:v>6164</c:v>
                </c:pt>
                <c:pt idx="4">
                  <c:v>5289</c:v>
                </c:pt>
                <c:pt idx="5">
                  <c:v>4384</c:v>
                </c:pt>
                <c:pt idx="6">
                  <c:v>4485</c:v>
                </c:pt>
                <c:pt idx="7">
                  <c:v>3853</c:v>
                </c:pt>
                <c:pt idx="8">
                  <c:v>4059</c:v>
                </c:pt>
                <c:pt idx="9">
                  <c:v>4232</c:v>
                </c:pt>
                <c:pt idx="10">
                  <c:v>4941</c:v>
                </c:pt>
                <c:pt idx="11">
                  <c:v>5860</c:v>
                </c:pt>
                <c:pt idx="12">
                  <c:v>5096</c:v>
                </c:pt>
                <c:pt idx="13">
                  <c:v>4825</c:v>
                </c:pt>
                <c:pt idx="14">
                  <c:v>5340</c:v>
                </c:pt>
                <c:pt idx="15">
                  <c:v>5897</c:v>
                </c:pt>
                <c:pt idx="16">
                  <c:v>5252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58C-498A-8BCF-46904BB703FD}"/>
            </c:ext>
          </c:extLst>
        </c:ser>
        <c:ser>
          <c:idx val="6"/>
          <c:order val="6"/>
          <c:tx>
            <c:strRef>
              <c:f>'Medidas Penales'!$B$34</c:f>
              <c:strCache>
                <c:ptCount val="1"/>
                <c:pt idx="0">
                  <c:v>Otras penal Total</c:v>
                </c:pt>
              </c:strCache>
            </c:strRef>
          </c:tx>
          <c:cat>
            <c:numRef>
              <c:f>'Medidas Penales'!$C$11:$S$11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'Medidas Penales'!$C$34:$S$34</c:f>
              <c:numCache>
                <c:formatCode>#,##0</c:formatCode>
                <c:ptCount val="17"/>
                <c:pt idx="0">
                  <c:v>3261</c:v>
                </c:pt>
                <c:pt idx="1">
                  <c:v>3689</c:v>
                </c:pt>
                <c:pt idx="2">
                  <c:v>3720</c:v>
                </c:pt>
                <c:pt idx="3">
                  <c:v>3764</c:v>
                </c:pt>
                <c:pt idx="4">
                  <c:v>2774</c:v>
                </c:pt>
                <c:pt idx="5">
                  <c:v>2580</c:v>
                </c:pt>
                <c:pt idx="6">
                  <c:v>2440</c:v>
                </c:pt>
                <c:pt idx="7">
                  <c:v>2528</c:v>
                </c:pt>
                <c:pt idx="8">
                  <c:v>2567</c:v>
                </c:pt>
                <c:pt idx="9">
                  <c:v>2430</c:v>
                </c:pt>
                <c:pt idx="10">
                  <c:v>2758</c:v>
                </c:pt>
                <c:pt idx="11">
                  <c:v>3103</c:v>
                </c:pt>
                <c:pt idx="12">
                  <c:v>2956</c:v>
                </c:pt>
                <c:pt idx="13">
                  <c:v>2861</c:v>
                </c:pt>
                <c:pt idx="14">
                  <c:v>2347</c:v>
                </c:pt>
                <c:pt idx="15">
                  <c:v>2720</c:v>
                </c:pt>
                <c:pt idx="16">
                  <c:v>1524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58C-498A-8BCF-46904BB703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438720"/>
        <c:axId val="184577984"/>
      </c:lineChart>
      <c:catAx>
        <c:axId val="22543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1380000"/>
          <a:lstStyle/>
          <a:p>
            <a:pPr>
              <a:defRPr sz="1000" b="0" i="0" baseline="0">
                <a:latin typeface="Verdana" panose="020B0604030504040204" pitchFamily="34" charset="0"/>
              </a:defRPr>
            </a:pPr>
            <a:endParaRPr lang="es-ES"/>
          </a:p>
        </c:txPr>
        <c:crossAx val="184577984"/>
        <c:crosses val="autoZero"/>
        <c:auto val="1"/>
        <c:lblAlgn val="ctr"/>
        <c:lblOffset val="100"/>
        <c:noMultiLvlLbl val="0"/>
      </c:catAx>
      <c:valAx>
        <c:axId val="18457798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000" b="0" i="0" baseline="0">
                <a:latin typeface="Verdana" panose="020B0604030504040204" pitchFamily="34" charset="0"/>
              </a:defRPr>
            </a:pPr>
            <a:endParaRPr lang="es-ES"/>
          </a:p>
        </c:txPr>
        <c:crossAx val="22543872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541356809565474E-2"/>
          <c:y val="9.2247754886423672E-2"/>
          <c:w val="0.89236256926217561"/>
          <c:h val="0.70002267124493744"/>
        </c:manualLayout>
      </c:layout>
      <c:lineChart>
        <c:grouping val="stacked"/>
        <c:varyColors val="0"/>
        <c:ser>
          <c:idx val="0"/>
          <c:order val="0"/>
          <c:tx>
            <c:strRef>
              <c:f>'Medidas Civiles'!$B$30</c:f>
              <c:strCache>
                <c:ptCount val="1"/>
                <c:pt idx="0">
                  <c:v>Atribucion de la vivienda Total</c:v>
                </c:pt>
              </c:strCache>
            </c:strRef>
          </c:tx>
          <c:cat>
            <c:numRef>
              <c:f>'Medidas Civiles'!$C$11:$S$11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'Medidas Civiles'!$C$30:$S$30</c:f>
              <c:numCache>
                <c:formatCode>#,##0</c:formatCode>
                <c:ptCount val="17"/>
                <c:pt idx="0">
                  <c:v>7019</c:v>
                </c:pt>
                <c:pt idx="1">
                  <c:v>6995</c:v>
                </c:pt>
                <c:pt idx="2">
                  <c:v>5952</c:v>
                </c:pt>
                <c:pt idx="3">
                  <c:v>5258</c:v>
                </c:pt>
                <c:pt idx="4">
                  <c:v>4497</c:v>
                </c:pt>
                <c:pt idx="5">
                  <c:v>4201</c:v>
                </c:pt>
                <c:pt idx="6">
                  <c:v>4247</c:v>
                </c:pt>
                <c:pt idx="7">
                  <c:v>4412</c:v>
                </c:pt>
                <c:pt idx="8">
                  <c:v>4689</c:v>
                </c:pt>
                <c:pt idx="9">
                  <c:v>4382</c:v>
                </c:pt>
                <c:pt idx="10">
                  <c:v>4943</c:v>
                </c:pt>
                <c:pt idx="11">
                  <c:v>5071</c:v>
                </c:pt>
                <c:pt idx="12">
                  <c:v>4422</c:v>
                </c:pt>
                <c:pt idx="13">
                  <c:v>4711</c:v>
                </c:pt>
                <c:pt idx="14">
                  <c:v>4544</c:v>
                </c:pt>
                <c:pt idx="15">
                  <c:v>4550</c:v>
                </c:pt>
                <c:pt idx="16">
                  <c:v>4221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56-4157-9909-8EE7077973F2}"/>
            </c:ext>
          </c:extLst>
        </c:ser>
        <c:ser>
          <c:idx val="1"/>
          <c:order val="1"/>
          <c:tx>
            <c:strRef>
              <c:f>'Medidas Civiles'!$B$31</c:f>
              <c:strCache>
                <c:ptCount val="1"/>
                <c:pt idx="0">
                  <c:v>Permuta uso vivienda familiar Total</c:v>
                </c:pt>
              </c:strCache>
            </c:strRef>
          </c:tx>
          <c:cat>
            <c:numRef>
              <c:f>'Medidas Civiles'!$C$11:$S$11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'Medidas Civiles'!$C$31:$S$31</c:f>
              <c:numCache>
                <c:formatCode>#,##0</c:formatCode>
                <c:ptCount val="17"/>
                <c:pt idx="0">
                  <c:v>184</c:v>
                </c:pt>
                <c:pt idx="1">
                  <c:v>80</c:v>
                </c:pt>
                <c:pt idx="2">
                  <c:v>169</c:v>
                </c:pt>
                <c:pt idx="3">
                  <c:v>113</c:v>
                </c:pt>
                <c:pt idx="4">
                  <c:v>97</c:v>
                </c:pt>
                <c:pt idx="5">
                  <c:v>134</c:v>
                </c:pt>
                <c:pt idx="6">
                  <c:v>65</c:v>
                </c:pt>
                <c:pt idx="7">
                  <c:v>60</c:v>
                </c:pt>
                <c:pt idx="8">
                  <c:v>59</c:v>
                </c:pt>
                <c:pt idx="9">
                  <c:v>72</c:v>
                </c:pt>
                <c:pt idx="10">
                  <c:v>46</c:v>
                </c:pt>
                <c:pt idx="11">
                  <c:v>78</c:v>
                </c:pt>
                <c:pt idx="12">
                  <c:v>56</c:v>
                </c:pt>
                <c:pt idx="13">
                  <c:v>68</c:v>
                </c:pt>
                <c:pt idx="14">
                  <c:v>247</c:v>
                </c:pt>
                <c:pt idx="15">
                  <c:v>422</c:v>
                </c:pt>
                <c:pt idx="16">
                  <c:v>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56-4157-9909-8EE7077973F2}"/>
            </c:ext>
          </c:extLst>
        </c:ser>
        <c:ser>
          <c:idx val="2"/>
          <c:order val="2"/>
          <c:tx>
            <c:strRef>
              <c:f>'Medidas Civiles'!$B$32</c:f>
              <c:strCache>
                <c:ptCount val="1"/>
                <c:pt idx="0">
                  <c:v>Suspension regimen visitas Total</c:v>
                </c:pt>
              </c:strCache>
            </c:strRef>
          </c:tx>
          <c:cat>
            <c:numRef>
              <c:f>'Medidas Civiles'!$C$11:$S$11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'Medidas Civiles'!$C$32:$S$32</c:f>
              <c:numCache>
                <c:formatCode>#,##0</c:formatCode>
                <c:ptCount val="17"/>
                <c:pt idx="0">
                  <c:v>1111</c:v>
                </c:pt>
                <c:pt idx="1">
                  <c:v>914</c:v>
                </c:pt>
                <c:pt idx="2">
                  <c:v>793</c:v>
                </c:pt>
                <c:pt idx="3">
                  <c:v>840</c:v>
                </c:pt>
                <c:pt idx="4">
                  <c:v>710</c:v>
                </c:pt>
                <c:pt idx="5">
                  <c:v>613</c:v>
                </c:pt>
                <c:pt idx="6">
                  <c:v>623</c:v>
                </c:pt>
                <c:pt idx="7">
                  <c:v>788</c:v>
                </c:pt>
                <c:pt idx="8">
                  <c:v>1035</c:v>
                </c:pt>
                <c:pt idx="9">
                  <c:v>793</c:v>
                </c:pt>
                <c:pt idx="10">
                  <c:v>835</c:v>
                </c:pt>
                <c:pt idx="11">
                  <c:v>948</c:v>
                </c:pt>
                <c:pt idx="12">
                  <c:v>847</c:v>
                </c:pt>
                <c:pt idx="13">
                  <c:v>2008</c:v>
                </c:pt>
                <c:pt idx="14">
                  <c:v>4111</c:v>
                </c:pt>
                <c:pt idx="15">
                  <c:v>4026</c:v>
                </c:pt>
                <c:pt idx="16">
                  <c:v>4155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56-4157-9909-8EE7077973F2}"/>
            </c:ext>
          </c:extLst>
        </c:ser>
        <c:ser>
          <c:idx val="3"/>
          <c:order val="3"/>
          <c:tx>
            <c:strRef>
              <c:f>'Medidas Civiles'!$B$33</c:f>
              <c:strCache>
                <c:ptCount val="1"/>
                <c:pt idx="0">
                  <c:v>Suspension patria potestad Total</c:v>
                </c:pt>
              </c:strCache>
            </c:strRef>
          </c:tx>
          <c:cat>
            <c:numRef>
              <c:f>'Medidas Civiles'!$C$11:$S$11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'Medidas Civiles'!$C$33:$S$33</c:f>
              <c:numCache>
                <c:formatCode>#,##0</c:formatCode>
                <c:ptCount val="17"/>
                <c:pt idx="0">
                  <c:v>89</c:v>
                </c:pt>
                <c:pt idx="1">
                  <c:v>94</c:v>
                </c:pt>
                <c:pt idx="2">
                  <c:v>79</c:v>
                </c:pt>
                <c:pt idx="3">
                  <c:v>55</c:v>
                </c:pt>
                <c:pt idx="4">
                  <c:v>79</c:v>
                </c:pt>
                <c:pt idx="5">
                  <c:v>69</c:v>
                </c:pt>
                <c:pt idx="6">
                  <c:v>62</c:v>
                </c:pt>
                <c:pt idx="7">
                  <c:v>93</c:v>
                </c:pt>
                <c:pt idx="8">
                  <c:v>121</c:v>
                </c:pt>
                <c:pt idx="9">
                  <c:v>116</c:v>
                </c:pt>
                <c:pt idx="10">
                  <c:v>130</c:v>
                </c:pt>
                <c:pt idx="11">
                  <c:v>165</c:v>
                </c:pt>
                <c:pt idx="12">
                  <c:v>195</c:v>
                </c:pt>
                <c:pt idx="13">
                  <c:v>194</c:v>
                </c:pt>
                <c:pt idx="14">
                  <c:v>426</c:v>
                </c:pt>
                <c:pt idx="15">
                  <c:v>413</c:v>
                </c:pt>
                <c:pt idx="16">
                  <c:v>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756-4157-9909-8EE7077973F2}"/>
            </c:ext>
          </c:extLst>
        </c:ser>
        <c:ser>
          <c:idx val="4"/>
          <c:order val="4"/>
          <c:tx>
            <c:strRef>
              <c:f>'Medidas Civiles'!$B$34</c:f>
              <c:strCache>
                <c:ptCount val="1"/>
                <c:pt idx="0">
                  <c:v>Suspension guarda y custodia Total</c:v>
                </c:pt>
              </c:strCache>
            </c:strRef>
          </c:tx>
          <c:cat>
            <c:numRef>
              <c:f>'Medidas Civiles'!$C$11:$S$11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'Medidas Civiles'!$C$34:$S$34</c:f>
              <c:numCache>
                <c:formatCode>#,##0</c:formatCode>
                <c:ptCount val="17"/>
                <c:pt idx="0">
                  <c:v>2514</c:v>
                </c:pt>
                <c:pt idx="1">
                  <c:v>2318</c:v>
                </c:pt>
                <c:pt idx="2">
                  <c:v>1859</c:v>
                </c:pt>
                <c:pt idx="3">
                  <c:v>1728</c:v>
                </c:pt>
                <c:pt idx="4">
                  <c:v>1576</c:v>
                </c:pt>
                <c:pt idx="5">
                  <c:v>1360</c:v>
                </c:pt>
                <c:pt idx="6">
                  <c:v>1133</c:v>
                </c:pt>
                <c:pt idx="7">
                  <c:v>1269</c:v>
                </c:pt>
                <c:pt idx="8">
                  <c:v>1496</c:v>
                </c:pt>
                <c:pt idx="9">
                  <c:v>1318</c:v>
                </c:pt>
                <c:pt idx="10">
                  <c:v>1301</c:v>
                </c:pt>
                <c:pt idx="11">
                  <c:v>1192</c:v>
                </c:pt>
                <c:pt idx="12">
                  <c:v>1134</c:v>
                </c:pt>
                <c:pt idx="13">
                  <c:v>1470</c:v>
                </c:pt>
                <c:pt idx="14">
                  <c:v>2346</c:v>
                </c:pt>
                <c:pt idx="15">
                  <c:v>2411</c:v>
                </c:pt>
                <c:pt idx="16">
                  <c:v>2369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756-4157-9909-8EE7077973F2}"/>
            </c:ext>
          </c:extLst>
        </c:ser>
        <c:ser>
          <c:idx val="5"/>
          <c:order val="5"/>
          <c:tx>
            <c:strRef>
              <c:f>'Medidas Civiles'!$B$35</c:f>
              <c:strCache>
                <c:ptCount val="1"/>
                <c:pt idx="0">
                  <c:v>Prestacion alimentos Total</c:v>
                </c:pt>
              </c:strCache>
            </c:strRef>
          </c:tx>
          <c:cat>
            <c:numRef>
              <c:f>'Medidas Civiles'!$C$11:$S$11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'Medidas Civiles'!$C$35:$S$35</c:f>
              <c:numCache>
                <c:formatCode>#,##0</c:formatCode>
                <c:ptCount val="17"/>
                <c:pt idx="0">
                  <c:v>7697</c:v>
                </c:pt>
                <c:pt idx="1">
                  <c:v>7998</c:v>
                </c:pt>
                <c:pt idx="2">
                  <c:v>6851</c:v>
                </c:pt>
                <c:pt idx="3">
                  <c:v>6353</c:v>
                </c:pt>
                <c:pt idx="4">
                  <c:v>5336</c:v>
                </c:pt>
                <c:pt idx="5">
                  <c:v>5019</c:v>
                </c:pt>
                <c:pt idx="6">
                  <c:v>4966</c:v>
                </c:pt>
                <c:pt idx="7">
                  <c:v>5046</c:v>
                </c:pt>
                <c:pt idx="8">
                  <c:v>5614</c:v>
                </c:pt>
                <c:pt idx="9">
                  <c:v>5273</c:v>
                </c:pt>
                <c:pt idx="10">
                  <c:v>5873</c:v>
                </c:pt>
                <c:pt idx="11">
                  <c:v>6195</c:v>
                </c:pt>
                <c:pt idx="12">
                  <c:v>5398</c:v>
                </c:pt>
                <c:pt idx="13">
                  <c:v>5539</c:v>
                </c:pt>
                <c:pt idx="14">
                  <c:v>5872</c:v>
                </c:pt>
                <c:pt idx="15">
                  <c:v>6471</c:v>
                </c:pt>
                <c:pt idx="16">
                  <c:v>6218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756-4157-9909-8EE7077973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390016"/>
        <c:axId val="200366848"/>
      </c:lineChart>
      <c:catAx>
        <c:axId val="226390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1380000"/>
          <a:lstStyle/>
          <a:p>
            <a:pPr>
              <a:defRPr sz="1000" b="0" i="0" baseline="0">
                <a:latin typeface="Verdana" panose="020B0604030504040204" pitchFamily="34" charset="0"/>
              </a:defRPr>
            </a:pPr>
            <a:endParaRPr lang="es-ES"/>
          </a:p>
        </c:txPr>
        <c:crossAx val="200366848"/>
        <c:crosses val="autoZero"/>
        <c:auto val="1"/>
        <c:lblAlgn val="ctr"/>
        <c:lblOffset val="100"/>
        <c:noMultiLvlLbl val="0"/>
      </c:catAx>
      <c:valAx>
        <c:axId val="20036684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000" b="0" i="0" baseline="0">
                <a:latin typeface="Verdana" panose="020B0604030504040204" pitchFamily="34" charset="0"/>
              </a:defRPr>
            </a:pPr>
            <a:endParaRPr lang="es-ES"/>
          </a:p>
        </c:txPr>
        <c:crossAx val="22639001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255632108486427E-2"/>
          <c:y val="0.13726052121852439"/>
          <c:w val="0.84602799650043747"/>
          <c:h val="0.69150334565944704"/>
        </c:manualLayout>
      </c:layout>
      <c:lineChart>
        <c:grouping val="stacked"/>
        <c:varyColors val="0"/>
        <c:ser>
          <c:idx val="0"/>
          <c:order val="0"/>
          <c:tx>
            <c:strRef>
              <c:f>'Juzgados de lo Penal'!$B$21</c:f>
              <c:strCache>
                <c:ptCount val="1"/>
                <c:pt idx="0">
                  <c:v>% condenas entre enjuiciados españoles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1000" b="0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'Juzgados de lo Penal'!$C$8:$S$8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'Juzgados de lo Penal'!$C$21:$S$21</c:f>
              <c:numCache>
                <c:formatCode>0.0%</c:formatCode>
                <c:ptCount val="17"/>
                <c:pt idx="0">
                  <c:v>0.5336365933788223</c:v>
                </c:pt>
                <c:pt idx="1">
                  <c:v>0.51937543736878933</c:v>
                </c:pt>
                <c:pt idx="2">
                  <c:v>0.52114473955116325</c:v>
                </c:pt>
                <c:pt idx="3">
                  <c:v>0.50134213421342133</c:v>
                </c:pt>
                <c:pt idx="4">
                  <c:v>0.50329006670272214</c:v>
                </c:pt>
                <c:pt idx="5">
                  <c:v>0.5080971659919028</c:v>
                </c:pt>
                <c:pt idx="6">
                  <c:v>0.51574243347552307</c:v>
                </c:pt>
                <c:pt idx="7">
                  <c:v>0.52317609741123505</c:v>
                </c:pt>
                <c:pt idx="8">
                  <c:v>0.5451674971631556</c:v>
                </c:pt>
                <c:pt idx="9">
                  <c:v>0.55047646004340034</c:v>
                </c:pt>
                <c:pt idx="10">
                  <c:v>0.56909908186687075</c:v>
                </c:pt>
                <c:pt idx="11">
                  <c:v>0.57355591387650573</c:v>
                </c:pt>
                <c:pt idx="12">
                  <c:v>0.60264059921289836</c:v>
                </c:pt>
                <c:pt idx="13">
                  <c:v>0.6507314771118452</c:v>
                </c:pt>
                <c:pt idx="14">
                  <c:v>0.65714955461790903</c:v>
                </c:pt>
                <c:pt idx="15">
                  <c:v>0.68008558917197448</c:v>
                </c:pt>
                <c:pt idx="16">
                  <c:v>0.68757860114153047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DD-4BD1-A2CF-88A7C506B0BD}"/>
            </c:ext>
          </c:extLst>
        </c:ser>
        <c:ser>
          <c:idx val="1"/>
          <c:order val="1"/>
          <c:tx>
            <c:strRef>
              <c:f>'Juzgados de lo Penal'!$B$22</c:f>
              <c:strCache>
                <c:ptCount val="1"/>
                <c:pt idx="0">
                  <c:v>% condenas entre enjuiciados extranjeros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1000" b="0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'Juzgados de lo Penal'!$C$8:$S$8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'Juzgados de lo Penal'!$C$22:$S$22</c:f>
              <c:numCache>
                <c:formatCode>0.0%</c:formatCode>
                <c:ptCount val="17"/>
                <c:pt idx="0">
                  <c:v>0.5002734731084777</c:v>
                </c:pt>
                <c:pt idx="1">
                  <c:v>0.46869290815479159</c:v>
                </c:pt>
                <c:pt idx="2">
                  <c:v>0.47684033073773779</c:v>
                </c:pt>
                <c:pt idx="3">
                  <c:v>0.4766883784710319</c:v>
                </c:pt>
                <c:pt idx="4">
                  <c:v>0.48453012048192773</c:v>
                </c:pt>
                <c:pt idx="5">
                  <c:v>0.49354005167958659</c:v>
                </c:pt>
                <c:pt idx="6">
                  <c:v>0.47972642892037126</c:v>
                </c:pt>
                <c:pt idx="7">
                  <c:v>0.50012013455069682</c:v>
                </c:pt>
                <c:pt idx="8">
                  <c:v>0.53341419041843541</c:v>
                </c:pt>
                <c:pt idx="9">
                  <c:v>0.55306741310940055</c:v>
                </c:pt>
                <c:pt idx="10">
                  <c:v>0.56006419073819347</c:v>
                </c:pt>
                <c:pt idx="11">
                  <c:v>0.57234933934901711</c:v>
                </c:pt>
                <c:pt idx="12">
                  <c:v>0.58651776103336917</c:v>
                </c:pt>
                <c:pt idx="13">
                  <c:v>0.64599508599508604</c:v>
                </c:pt>
                <c:pt idx="14">
                  <c:v>0.67600000000000005</c:v>
                </c:pt>
                <c:pt idx="15">
                  <c:v>0.69990662931839398</c:v>
                </c:pt>
                <c:pt idx="16">
                  <c:v>0.70093043863535665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DD-4BD1-A2CF-88A7C506B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1913472"/>
        <c:axId val="200389120"/>
      </c:lineChart>
      <c:catAx>
        <c:axId val="27191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1380000"/>
          <a:lstStyle/>
          <a:p>
            <a:pPr>
              <a:defRPr sz="1000" b="0" i="0" baseline="0">
                <a:latin typeface="Verdana" panose="020B0604030504040204" pitchFamily="34" charset="0"/>
              </a:defRPr>
            </a:pPr>
            <a:endParaRPr lang="es-ES"/>
          </a:p>
        </c:txPr>
        <c:crossAx val="200389120"/>
        <c:crosses val="autoZero"/>
        <c:auto val="1"/>
        <c:lblAlgn val="ctr"/>
        <c:lblOffset val="100"/>
        <c:noMultiLvlLbl val="0"/>
      </c:catAx>
      <c:valAx>
        <c:axId val="200389120"/>
        <c:scaling>
          <c:orientation val="minMax"/>
          <c:max val="1.5"/>
          <c:min val="0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1000" b="0" i="0" baseline="0">
                <a:latin typeface="Verdana" panose="020B0604030504040204" pitchFamily="34" charset="0"/>
              </a:defRPr>
            </a:pPr>
            <a:endParaRPr lang="es-ES"/>
          </a:p>
        </c:txPr>
        <c:crossAx val="27191347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hyperlink" Target="#Inicio!A1"/><Relationship Id="rId4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Inicio!A1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hyperlink" Target="#Inicio!A1"/><Relationship Id="rId4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85725</xdr:rowOff>
    </xdr:from>
    <xdr:to>
      <xdr:col>16</xdr:col>
      <xdr:colOff>342900</xdr:colOff>
      <xdr:row>9</xdr:row>
      <xdr:rowOff>114300</xdr:rowOff>
    </xdr:to>
    <xdr:grpSp>
      <xdr:nvGrpSpPr>
        <xdr:cNvPr id="2" name="1 Grup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85725" y="85725"/>
          <a:ext cx="13668375" cy="1485900"/>
          <a:chOff x="762000" y="28575"/>
          <a:chExt cx="13668375" cy="1485900"/>
        </a:xfrm>
      </xdr:grpSpPr>
      <xdr:sp macro="" textlink="">
        <xdr:nvSpPr>
          <xdr:cNvPr id="3" name="2 Rectángulo redondeado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762000" y="28575"/>
            <a:ext cx="13668375" cy="1485900"/>
          </a:xfrm>
          <a:prstGeom prst="roundRect">
            <a:avLst/>
          </a:prstGeom>
          <a:solidFill>
            <a:schemeClr val="tx2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720000" algn="ctr"/>
            <a:r>
              <a:rPr lang="es-ES" sz="20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	SERIES ANUALES EN LOS PROCESOS DE VIOLENCIA DE GÉNERO</a:t>
            </a:r>
          </a:p>
          <a:p>
            <a:pPr marL="72000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ES" sz="1600" b="1">
                <a:solidFill>
                  <a:schemeClr val="lt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SECCIÓN DE ESTADÍSTICA JUDICIAL</a:t>
            </a:r>
          </a:p>
        </xdr:txBody>
      </xdr:sp>
      <xdr:pic>
        <xdr:nvPicPr>
          <xdr:cNvPr id="4" name="3 Imagen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99" t="5882" r="8133" b="4411"/>
          <a:stretch/>
        </xdr:blipFill>
        <xdr:spPr bwMode="auto">
          <a:xfrm>
            <a:off x="923925" y="133350"/>
            <a:ext cx="910264" cy="1247776"/>
          </a:xfrm>
          <a:prstGeom prst="roundRect">
            <a:avLst>
              <a:gd name="adj" fmla="val 15919"/>
            </a:avLst>
          </a:prstGeom>
          <a:solidFill>
            <a:srgbClr val="FFFFFF">
              <a:shade val="85000"/>
            </a:srgbClr>
          </a:solidFill>
          <a:ln>
            <a:noFill/>
          </a:ln>
          <a:effectLst/>
        </xdr:spPr>
      </xdr:pic>
    </xdr:grpSp>
    <xdr:clientData/>
  </xdr:twoCellAnchor>
  <xdr:twoCellAnchor>
    <xdr:from>
      <xdr:col>0</xdr:col>
      <xdr:colOff>171450</xdr:colOff>
      <xdr:row>10</xdr:row>
      <xdr:rowOff>57150</xdr:rowOff>
    </xdr:from>
    <xdr:to>
      <xdr:col>16</xdr:col>
      <xdr:colOff>314325</xdr:colOff>
      <xdr:row>12</xdr:row>
      <xdr:rowOff>123825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71450" y="1676400"/>
          <a:ext cx="13554075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2024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0.29948</cdr:x>
      <cdr:y>0.03879</cdr:y>
    </cdr:from>
    <cdr:to>
      <cdr:x>0.82813</cdr:x>
      <cdr:y>0.0933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286125" y="176213"/>
          <a:ext cx="58007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de Condenas por nacionalidad</a:t>
          </a:r>
          <a:endParaRPr lang="es-ES" sz="14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 xmlns:a="http://schemas.openxmlformats.org/drawingml/2006/main">
          <a:endParaRPr lang="es-ES" sz="1100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0.27517</cdr:x>
      <cdr:y>0.03879</cdr:y>
    </cdr:from>
    <cdr:to>
      <cdr:x>0.74306</cdr:x>
      <cdr:y>0.10378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019425" y="176213"/>
          <a:ext cx="5133975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de condenas por procedimiento</a:t>
          </a:r>
          <a:endParaRPr lang="es-ES" sz="14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 xmlns:a="http://schemas.openxmlformats.org/drawingml/2006/main">
          <a:endParaRPr lang="es-ES" sz="11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15</xdr:col>
      <xdr:colOff>495300</xdr:colOff>
      <xdr:row>3</xdr:row>
      <xdr:rowOff>133350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838200" y="200025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</xdr:colOff>
      <xdr:row>4</xdr:row>
      <xdr:rowOff>85726</xdr:rowOff>
    </xdr:from>
    <xdr:to>
      <xdr:col>15</xdr:col>
      <xdr:colOff>523876</xdr:colOff>
      <xdr:row>6</xdr:row>
      <xdr:rowOff>66675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657226" y="733426"/>
          <a:ext cx="13639800" cy="304799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DENUNCIAS,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VÍCTIMAS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Y RENUNCIAS     </a:t>
          </a:r>
        </a:p>
      </xdr:txBody>
    </xdr:sp>
    <xdr:clientData/>
  </xdr:twoCellAnchor>
  <xdr:twoCellAnchor>
    <xdr:from>
      <xdr:col>18</xdr:col>
      <xdr:colOff>561975</xdr:colOff>
      <xdr:row>2</xdr:row>
      <xdr:rowOff>152400</xdr:rowOff>
    </xdr:from>
    <xdr:to>
      <xdr:col>19</xdr:col>
      <xdr:colOff>409575</xdr:colOff>
      <xdr:row>6</xdr:row>
      <xdr:rowOff>47625</xdr:rowOff>
    </xdr:to>
    <xdr:sp macro="" textlink="">
      <xdr:nvSpPr>
        <xdr:cNvPr id="7" name="6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4468475" y="47625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28575</xdr:colOff>
      <xdr:row>30</xdr:row>
      <xdr:rowOff>23811</xdr:rowOff>
    </xdr:from>
    <xdr:to>
      <xdr:col>12</xdr:col>
      <xdr:colOff>266700</xdr:colOff>
      <xdr:row>63</xdr:row>
      <xdr:rowOff>19050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67</xdr:row>
      <xdr:rowOff>23812</xdr:rowOff>
    </xdr:from>
    <xdr:to>
      <xdr:col>12</xdr:col>
      <xdr:colOff>247650</xdr:colOff>
      <xdr:row>100</xdr:row>
      <xdr:rowOff>19087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28575</xdr:colOff>
      <xdr:row>104</xdr:row>
      <xdr:rowOff>157162</xdr:rowOff>
    </xdr:from>
    <xdr:to>
      <xdr:col>12</xdr:col>
      <xdr:colOff>266700</xdr:colOff>
      <xdr:row>137</xdr:row>
      <xdr:rowOff>152437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647700</xdr:colOff>
      <xdr:row>4</xdr:row>
      <xdr:rowOff>9526</xdr:rowOff>
    </xdr:from>
    <xdr:to>
      <xdr:col>13</xdr:col>
      <xdr:colOff>781050</xdr:colOff>
      <xdr:row>6</xdr:row>
      <xdr:rowOff>142876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47700" y="657226"/>
          <a:ext cx="13658850" cy="45720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ÓRDENES DE PROTECCIÓN Y MEDIDAS,(de los artículos 544 Ter y Bis)</a:t>
          </a:r>
          <a:endParaRPr lang="es-ES" sz="1600" b="1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76200</xdr:colOff>
      <xdr:row>7</xdr:row>
      <xdr:rowOff>66675</xdr:rowOff>
    </xdr:from>
    <xdr:to>
      <xdr:col>13</xdr:col>
      <xdr:colOff>762000</xdr:colOff>
      <xdr:row>10</xdr:row>
      <xdr:rowOff>123825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3601700" y="120015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19050</xdr:colOff>
      <xdr:row>27</xdr:row>
      <xdr:rowOff>61912</xdr:rowOff>
    </xdr:from>
    <xdr:to>
      <xdr:col>10</xdr:col>
      <xdr:colOff>638175</xdr:colOff>
      <xdr:row>57</xdr:row>
      <xdr:rowOff>38100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62</xdr:row>
      <xdr:rowOff>0</xdr:rowOff>
    </xdr:from>
    <xdr:to>
      <xdr:col>10</xdr:col>
      <xdr:colOff>619125</xdr:colOff>
      <xdr:row>91</xdr:row>
      <xdr:rowOff>138113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19050</xdr:colOff>
      <xdr:row>0</xdr:row>
      <xdr:rowOff>152400</xdr:rowOff>
    </xdr:from>
    <xdr:to>
      <xdr:col>13</xdr:col>
      <xdr:colOff>762000</xdr:colOff>
      <xdr:row>3</xdr:row>
      <xdr:rowOff>85725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676275" y="152400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142876</xdr:rowOff>
    </xdr:from>
    <xdr:to>
      <xdr:col>14</xdr:col>
      <xdr:colOff>723900</xdr:colOff>
      <xdr:row>7</xdr:row>
      <xdr:rowOff>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657225" y="790576"/>
          <a:ext cx="13639800" cy="342899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ENJUICIADOS</a:t>
          </a:r>
        </a:p>
      </xdr:txBody>
    </xdr:sp>
    <xdr:clientData/>
  </xdr:twoCellAnchor>
  <xdr:twoCellAnchor>
    <xdr:from>
      <xdr:col>15</xdr:col>
      <xdr:colOff>428625</xdr:colOff>
      <xdr:row>2</xdr:row>
      <xdr:rowOff>95250</xdr:rowOff>
    </xdr:from>
    <xdr:to>
      <xdr:col>16</xdr:col>
      <xdr:colOff>276225</xdr:colOff>
      <xdr:row>5</xdr:row>
      <xdr:rowOff>152400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4839950" y="41910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57150</xdr:colOff>
      <xdr:row>25</xdr:row>
      <xdr:rowOff>4762</xdr:rowOff>
    </xdr:from>
    <xdr:to>
      <xdr:col>11</xdr:col>
      <xdr:colOff>628650</xdr:colOff>
      <xdr:row>53</xdr:row>
      <xdr:rowOff>14062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180975</xdr:colOff>
      <xdr:row>25</xdr:row>
      <xdr:rowOff>123825</xdr:rowOff>
    </xdr:from>
    <xdr:to>
      <xdr:col>7</xdr:col>
      <xdr:colOff>590550</xdr:colOff>
      <xdr:row>27</xdr:row>
      <xdr:rowOff>85725</xdr:rowOff>
    </xdr:to>
    <xdr:sp macro="" textlink="">
      <xdr:nvSpPr>
        <xdr:cNvPr id="7" name="6 CuadroTexto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695700" y="5210175"/>
          <a:ext cx="4600575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4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de condenados por nacionalidad</a:t>
          </a:r>
        </a:p>
        <a:p>
          <a:endParaRPr lang="es-ES" sz="1100"/>
        </a:p>
      </xdr:txBody>
    </xdr:sp>
    <xdr:clientData/>
  </xdr:twoCellAnchor>
  <xdr:twoCellAnchor editAs="oneCell">
    <xdr:from>
      <xdr:col>1</xdr:col>
      <xdr:colOff>9525</xdr:colOff>
      <xdr:row>1</xdr:row>
      <xdr:rowOff>104775</xdr:rowOff>
    </xdr:from>
    <xdr:to>
      <xdr:col>14</xdr:col>
      <xdr:colOff>704850</xdr:colOff>
      <xdr:row>4</xdr:row>
      <xdr:rowOff>38100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666750" y="266700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142876</xdr:rowOff>
    </xdr:from>
    <xdr:to>
      <xdr:col>14</xdr:col>
      <xdr:colOff>219075</xdr:colOff>
      <xdr:row>7</xdr:row>
      <xdr:rowOff>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657225" y="790576"/>
          <a:ext cx="13639800" cy="342899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MEDIDAS PENALES</a:t>
          </a:r>
        </a:p>
      </xdr:txBody>
    </xdr:sp>
    <xdr:clientData/>
  </xdr:twoCellAnchor>
  <xdr:twoCellAnchor>
    <xdr:from>
      <xdr:col>15</xdr:col>
      <xdr:colOff>152400</xdr:colOff>
      <xdr:row>2</xdr:row>
      <xdr:rowOff>114300</xdr:rowOff>
    </xdr:from>
    <xdr:to>
      <xdr:col>16</xdr:col>
      <xdr:colOff>0</xdr:colOff>
      <xdr:row>6</xdr:row>
      <xdr:rowOff>9525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5068550" y="43815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9525</xdr:colOff>
      <xdr:row>40</xdr:row>
      <xdr:rowOff>14287</xdr:rowOff>
    </xdr:from>
    <xdr:to>
      <xdr:col>11</xdr:col>
      <xdr:colOff>76200</xdr:colOff>
      <xdr:row>68</xdr:row>
      <xdr:rowOff>23587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9525</xdr:colOff>
      <xdr:row>1</xdr:row>
      <xdr:rowOff>85725</xdr:rowOff>
    </xdr:from>
    <xdr:to>
      <xdr:col>14</xdr:col>
      <xdr:colOff>200025</xdr:colOff>
      <xdr:row>4</xdr:row>
      <xdr:rowOff>19050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666750" y="247650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647699</xdr:colOff>
      <xdr:row>4</xdr:row>
      <xdr:rowOff>95251</xdr:rowOff>
    </xdr:from>
    <xdr:to>
      <xdr:col>14</xdr:col>
      <xdr:colOff>219074</xdr:colOff>
      <xdr:row>6</xdr:row>
      <xdr:rowOff>114300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647699" y="742951"/>
          <a:ext cx="13649325" cy="342899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MEDIDAS CIVILES</a:t>
          </a:r>
        </a:p>
      </xdr:txBody>
    </xdr:sp>
    <xdr:clientData/>
  </xdr:twoCellAnchor>
  <xdr:twoCellAnchor>
    <xdr:from>
      <xdr:col>18</xdr:col>
      <xdr:colOff>352425</xdr:colOff>
      <xdr:row>2</xdr:row>
      <xdr:rowOff>57150</xdr:rowOff>
    </xdr:from>
    <xdr:to>
      <xdr:col>19</xdr:col>
      <xdr:colOff>200025</xdr:colOff>
      <xdr:row>5</xdr:row>
      <xdr:rowOff>114300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4430375" y="38100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0</xdr:col>
      <xdr:colOff>647700</xdr:colOff>
      <xdr:row>44</xdr:row>
      <xdr:rowOff>14287</xdr:rowOff>
    </xdr:from>
    <xdr:to>
      <xdr:col>11</xdr:col>
      <xdr:colOff>57150</xdr:colOff>
      <xdr:row>72</xdr:row>
      <xdr:rowOff>23587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19050</xdr:colOff>
      <xdr:row>1</xdr:row>
      <xdr:rowOff>57150</xdr:rowOff>
    </xdr:from>
    <xdr:to>
      <xdr:col>14</xdr:col>
      <xdr:colOff>209550</xdr:colOff>
      <xdr:row>3</xdr:row>
      <xdr:rowOff>152400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676275" y="219075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35</xdr:row>
      <xdr:rowOff>23812</xdr:rowOff>
    </xdr:from>
    <xdr:to>
      <xdr:col>10</xdr:col>
      <xdr:colOff>552450</xdr:colOff>
      <xdr:row>63</xdr:row>
      <xdr:rowOff>33112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76200</xdr:colOff>
      <xdr:row>68</xdr:row>
      <xdr:rowOff>71437</xdr:rowOff>
    </xdr:from>
    <xdr:to>
      <xdr:col>10</xdr:col>
      <xdr:colOff>342900</xdr:colOff>
      <xdr:row>96</xdr:row>
      <xdr:rowOff>80737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19050</xdr:colOff>
      <xdr:row>1</xdr:row>
      <xdr:rowOff>9525</xdr:rowOff>
    </xdr:from>
    <xdr:to>
      <xdr:col>13</xdr:col>
      <xdr:colOff>409575</xdr:colOff>
      <xdr:row>3</xdr:row>
      <xdr:rowOff>104775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/>
      </xdr:nvSpPr>
      <xdr:spPr>
        <a:xfrm>
          <a:off x="676275" y="171450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 DE VIOLENCIA DE GÉNERO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15</xdr:col>
      <xdr:colOff>504825</xdr:colOff>
      <xdr:row>2</xdr:row>
      <xdr:rowOff>95250</xdr:rowOff>
    </xdr:from>
    <xdr:to>
      <xdr:col>16</xdr:col>
      <xdr:colOff>352425</xdr:colOff>
      <xdr:row>5</xdr:row>
      <xdr:rowOff>95250</xdr:rowOff>
    </xdr:to>
    <xdr:sp macro="" textlink="">
      <xdr:nvSpPr>
        <xdr:cNvPr id="6" name="3 Flecha izquierda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02FA6E9-617D-40EE-B5A6-80B525C1CC3B}"/>
            </a:ext>
          </a:extLst>
        </xdr:cNvPr>
        <xdr:cNvSpPr/>
      </xdr:nvSpPr>
      <xdr:spPr>
        <a:xfrm>
          <a:off x="16897350" y="419100"/>
          <a:ext cx="685800" cy="4857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0.11198</cdr:x>
      <cdr:y>0.03459</cdr:y>
    </cdr:from>
    <cdr:to>
      <cdr:x>0.80903</cdr:x>
      <cdr:y>0.10588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228725" y="157163"/>
          <a:ext cx="7648576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de condenas entre los enjuiciados en</a:t>
          </a:r>
          <a:r>
            <a:rPr lang="es-ES" sz="1400" b="1" baseline="0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los Juzgados de lo Penal</a:t>
          </a:r>
          <a:endParaRPr lang="es-ES" sz="14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 xmlns:a="http://schemas.openxmlformats.org/drawingml/2006/main">
          <a:endParaRPr lang="es-ES" sz="11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209549</xdr:colOff>
      <xdr:row>1</xdr:row>
      <xdr:rowOff>57150</xdr:rowOff>
    </xdr:from>
    <xdr:to>
      <xdr:col>15</xdr:col>
      <xdr:colOff>104775</xdr:colOff>
      <xdr:row>4</xdr:row>
      <xdr:rowOff>85724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14782799" y="219075"/>
          <a:ext cx="733426" cy="51434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28575</xdr:colOff>
      <xdr:row>34</xdr:row>
      <xdr:rowOff>33337</xdr:rowOff>
    </xdr:from>
    <xdr:to>
      <xdr:col>10</xdr:col>
      <xdr:colOff>438150</xdr:colOff>
      <xdr:row>62</xdr:row>
      <xdr:rowOff>42637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114300</xdr:colOff>
      <xdr:row>67</xdr:row>
      <xdr:rowOff>90487</xdr:rowOff>
    </xdr:from>
    <xdr:to>
      <xdr:col>10</xdr:col>
      <xdr:colOff>523875</xdr:colOff>
      <xdr:row>95</xdr:row>
      <xdr:rowOff>99787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19050</xdr:colOff>
      <xdr:row>101</xdr:row>
      <xdr:rowOff>138112</xdr:rowOff>
    </xdr:from>
    <xdr:to>
      <xdr:col>10</xdr:col>
      <xdr:colOff>428625</xdr:colOff>
      <xdr:row>129</xdr:row>
      <xdr:rowOff>147412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9525</xdr:colOff>
      <xdr:row>1</xdr:row>
      <xdr:rowOff>9525</xdr:rowOff>
    </xdr:from>
    <xdr:to>
      <xdr:col>13</xdr:col>
      <xdr:colOff>542925</xdr:colOff>
      <xdr:row>3</xdr:row>
      <xdr:rowOff>104775</xdr:rowOff>
    </xdr:to>
    <xdr:sp macro="" textlink="">
      <xdr:nvSpPr>
        <xdr:cNvPr id="12" name="11 Rectángulo redondeado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/>
      </xdr:nvSpPr>
      <xdr:spPr>
        <a:xfrm>
          <a:off x="666750" y="171450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none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 PROVINCIALES/PROCESOS DE VIOLENCIA DE GÉNERO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6:G24"/>
  <sheetViews>
    <sheetView tabSelected="1" workbookViewId="0"/>
  </sheetViews>
  <sheetFormatPr baseColWidth="10" defaultRowHeight="12.75" x14ac:dyDescent="0.2"/>
  <sheetData>
    <row r="16" spans="2:6" ht="17.100000000000001" customHeight="1" x14ac:dyDescent="0.2">
      <c r="B16" s="2" t="s">
        <v>3</v>
      </c>
      <c r="C16" s="2"/>
      <c r="D16" s="2"/>
      <c r="E16" s="2"/>
      <c r="F16" s="2"/>
    </row>
    <row r="17" spans="2:7" ht="17.100000000000001" customHeight="1" x14ac:dyDescent="0.2">
      <c r="B17" s="19" t="s">
        <v>16</v>
      </c>
      <c r="C17" s="19"/>
      <c r="D17" s="19"/>
      <c r="E17" s="19"/>
    </row>
    <row r="18" spans="2:7" ht="17.100000000000001" customHeight="1" x14ac:dyDescent="0.2">
      <c r="B18" s="19" t="s">
        <v>26</v>
      </c>
      <c r="C18" s="19"/>
      <c r="D18" s="19"/>
      <c r="E18" s="19"/>
    </row>
    <row r="19" spans="2:7" ht="17.100000000000001" customHeight="1" x14ac:dyDescent="0.2">
      <c r="B19" s="19" t="s">
        <v>0</v>
      </c>
      <c r="C19" s="19"/>
      <c r="D19" s="19"/>
      <c r="E19" s="19"/>
    </row>
    <row r="20" spans="2:7" ht="17.100000000000001" customHeight="1" x14ac:dyDescent="0.2">
      <c r="B20" s="19" t="s">
        <v>1</v>
      </c>
      <c r="C20" s="19"/>
      <c r="D20" s="19"/>
      <c r="E20" s="19"/>
    </row>
    <row r="21" spans="2:7" ht="17.100000000000001" customHeight="1" x14ac:dyDescent="0.2">
      <c r="B21" s="19" t="s">
        <v>2</v>
      </c>
      <c r="C21" s="19"/>
      <c r="D21" s="19"/>
      <c r="E21" s="19"/>
    </row>
    <row r="22" spans="2:7" ht="17.100000000000001" customHeight="1" x14ac:dyDescent="0.2">
      <c r="B22" s="1"/>
      <c r="C22" s="1"/>
      <c r="D22" s="1"/>
      <c r="E22" s="1"/>
    </row>
    <row r="23" spans="2:7" ht="17.100000000000001" customHeight="1" x14ac:dyDescent="0.2">
      <c r="B23" s="19" t="s">
        <v>121</v>
      </c>
      <c r="C23" s="19"/>
      <c r="D23" s="19"/>
      <c r="E23" s="19"/>
      <c r="F23" s="19"/>
      <c r="G23" s="19"/>
    </row>
    <row r="24" spans="2:7" ht="17.100000000000001" customHeight="1" x14ac:dyDescent="0.2">
      <c r="B24" s="19" t="s">
        <v>120</v>
      </c>
      <c r="C24" s="19"/>
      <c r="D24" s="19"/>
      <c r="E24" s="19"/>
      <c r="F24" s="19"/>
      <c r="G24" s="19"/>
    </row>
  </sheetData>
  <mergeCells count="7">
    <mergeCell ref="B24:G24"/>
    <mergeCell ref="B23:G23"/>
    <mergeCell ref="B17:E17"/>
    <mergeCell ref="B18:E18"/>
    <mergeCell ref="B19:E19"/>
    <mergeCell ref="B20:E20"/>
    <mergeCell ref="B21:E21"/>
  </mergeCells>
  <hyperlinks>
    <hyperlink ref="B17" location="'JVM denuncias renuncias'!A1" display="     Denuncias /Renuncias" xr:uid="{00000000-0004-0000-0000-000000000000}"/>
    <hyperlink ref="B18" location="'JVM ordenes'!A1" display="     Ordenes de protección" xr:uid="{00000000-0004-0000-0000-000001000000}"/>
    <hyperlink ref="B19" location="'JVM enjuiciados'!A1" display="     Enjuiciados " xr:uid="{00000000-0004-0000-0000-000002000000}"/>
    <hyperlink ref="B20" location="'JVM Medidas penales'!A1" display="     Medidas penales" xr:uid="{00000000-0004-0000-0000-000003000000}"/>
    <hyperlink ref="B21" location="'JVM medidas civiles'!A1" display="      Medidas civiles" xr:uid="{00000000-0004-0000-0000-000004000000}"/>
    <hyperlink ref="B23" location="'J. penal'!A1" display="Juzgados de lo penal" xr:uid="{00000000-0004-0000-0000-000005000000}"/>
    <hyperlink ref="B24" location="AP!A1" display="Audiencias provinciales" xr:uid="{00000000-0004-0000-0000-000006000000}"/>
    <hyperlink ref="B17:E17" location="'Denuncias, Víctimas y Renuncias'!A1" display="Denuncias, Víctimas y Renuncias" xr:uid="{00000000-0004-0000-0000-000007000000}"/>
    <hyperlink ref="B18:E18" location="'Órdenes y Medidas'!A1" display="     Órdenes y Medidas de protección" xr:uid="{00000000-0004-0000-0000-000008000000}"/>
    <hyperlink ref="B19:E19" location="Enjuiciados!A1" display="     Enjuiciados " xr:uid="{00000000-0004-0000-0000-000009000000}"/>
    <hyperlink ref="B20:E20" location="'Medidas Penales'!A1" display="     Medidas penales" xr:uid="{00000000-0004-0000-0000-00000A000000}"/>
    <hyperlink ref="B21:E21" location="'Medidas Civiles'!A1" display="     Medidas civiles" xr:uid="{00000000-0004-0000-0000-00000B000000}"/>
    <hyperlink ref="B23:E23" location="'Juzgados de lo Penal'!A1" display="Juzgados de lo penal" xr:uid="{00000000-0004-0000-0000-00000C000000}"/>
    <hyperlink ref="B24:E24" location="'Audiencias Provinciales'!A1" display="Audiencias provinciales" xr:uid="{00000000-0004-0000-0000-00000D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1:S28"/>
  <sheetViews>
    <sheetView topLeftCell="A7" workbookViewId="0"/>
  </sheetViews>
  <sheetFormatPr baseColWidth="10" defaultRowHeight="12.75" x14ac:dyDescent="0.2"/>
  <cols>
    <col min="1" max="1" width="8.625" customWidth="1"/>
    <col min="2" max="2" width="39.875" bestFit="1" customWidth="1"/>
    <col min="3" max="10" width="9.875" bestFit="1" customWidth="1"/>
    <col min="15" max="17" width="9.25" bestFit="1" customWidth="1"/>
    <col min="18" max="18" width="9.25" customWidth="1"/>
  </cols>
  <sheetData>
    <row r="11" spans="2:19" ht="20.100000000000001" customHeight="1" thickBot="1" x14ac:dyDescent="0.25">
      <c r="B11" s="3"/>
      <c r="C11" s="4">
        <v>2008</v>
      </c>
      <c r="D11" s="4">
        <v>2009</v>
      </c>
      <c r="E11" s="4">
        <v>2010</v>
      </c>
      <c r="F11" s="4">
        <v>2011</v>
      </c>
      <c r="G11" s="4">
        <v>2012</v>
      </c>
      <c r="H11" s="4">
        <v>2013</v>
      </c>
      <c r="I11" s="4">
        <v>2014</v>
      </c>
      <c r="J11" s="4">
        <v>2015</v>
      </c>
      <c r="K11" s="4">
        <v>2016</v>
      </c>
      <c r="L11" s="4">
        <v>2017</v>
      </c>
      <c r="M11" s="4">
        <v>2018</v>
      </c>
      <c r="N11" s="4">
        <v>2019</v>
      </c>
      <c r="O11" s="4">
        <v>2020</v>
      </c>
      <c r="P11" s="4">
        <v>2021</v>
      </c>
      <c r="Q11" s="4">
        <v>2022</v>
      </c>
      <c r="R11" s="4">
        <v>2023</v>
      </c>
      <c r="S11" s="4">
        <v>2024</v>
      </c>
    </row>
    <row r="12" spans="2:19" ht="30" customHeight="1" thickBot="1" x14ac:dyDescent="0.25">
      <c r="B12" s="5" t="s">
        <v>4</v>
      </c>
      <c r="C12" s="6">
        <v>142125</v>
      </c>
      <c r="D12" s="6">
        <v>135540</v>
      </c>
      <c r="E12" s="6">
        <v>134105</v>
      </c>
      <c r="F12" s="6">
        <v>134002</v>
      </c>
      <c r="G12" s="6">
        <v>128543</v>
      </c>
      <c r="H12" s="6">
        <v>124894</v>
      </c>
      <c r="I12" s="6">
        <v>126742</v>
      </c>
      <c r="J12" s="6">
        <v>129193</v>
      </c>
      <c r="K12" s="6">
        <v>142893</v>
      </c>
      <c r="L12" s="6">
        <v>166260</v>
      </c>
      <c r="M12" s="6">
        <v>166961</v>
      </c>
      <c r="N12" s="6">
        <v>168057</v>
      </c>
      <c r="O12" s="6">
        <v>150785</v>
      </c>
      <c r="P12" s="6">
        <v>162848</v>
      </c>
      <c r="Q12" s="6">
        <v>182065</v>
      </c>
      <c r="R12" s="6">
        <v>199282</v>
      </c>
      <c r="S12" s="6">
        <v>199094</v>
      </c>
    </row>
    <row r="13" spans="2:19" ht="30" customHeight="1" thickBot="1" x14ac:dyDescent="0.25">
      <c r="B13" s="5" t="s">
        <v>5</v>
      </c>
      <c r="C13" s="6"/>
      <c r="D13" s="6"/>
      <c r="E13" s="6"/>
      <c r="F13" s="6">
        <v>85931</v>
      </c>
      <c r="G13" s="6">
        <v>82951</v>
      </c>
      <c r="H13" s="6">
        <v>84128</v>
      </c>
      <c r="I13" s="6">
        <v>87081</v>
      </c>
      <c r="J13" s="6">
        <v>86464</v>
      </c>
      <c r="K13" s="6">
        <v>94390</v>
      </c>
      <c r="L13" s="6">
        <v>110107</v>
      </c>
      <c r="M13" s="6">
        <v>108686</v>
      </c>
      <c r="N13" s="6">
        <v>108619</v>
      </c>
      <c r="O13" s="6">
        <v>97599</v>
      </c>
      <c r="P13" s="6">
        <v>106554</v>
      </c>
      <c r="Q13" s="6">
        <v>115892</v>
      </c>
      <c r="R13" s="6">
        <v>126963</v>
      </c>
      <c r="S13" s="6">
        <v>115737</v>
      </c>
    </row>
    <row r="14" spans="2:19" ht="30" customHeight="1" thickBot="1" x14ac:dyDescent="0.25">
      <c r="B14" s="5" t="s">
        <v>6</v>
      </c>
      <c r="C14" s="6"/>
      <c r="D14" s="6"/>
      <c r="E14" s="6"/>
      <c r="F14" s="6">
        <v>48071</v>
      </c>
      <c r="G14" s="6">
        <v>45592</v>
      </c>
      <c r="H14" s="6">
        <v>40765</v>
      </c>
      <c r="I14" s="6">
        <v>39659</v>
      </c>
      <c r="J14" s="6">
        <v>37261</v>
      </c>
      <c r="K14" s="6">
        <v>40230</v>
      </c>
      <c r="L14" s="6">
        <v>48110</v>
      </c>
      <c r="M14" s="6">
        <v>49904</v>
      </c>
      <c r="N14" s="6">
        <v>52759</v>
      </c>
      <c r="O14" s="6">
        <v>48132</v>
      </c>
      <c r="P14" s="6">
        <v>52798</v>
      </c>
      <c r="Q14" s="6">
        <v>60591</v>
      </c>
      <c r="R14" s="6">
        <v>67695</v>
      </c>
      <c r="S14" s="6">
        <v>68171</v>
      </c>
    </row>
    <row r="15" spans="2:19" ht="30" customHeight="1" thickBot="1" x14ac:dyDescent="0.25">
      <c r="B15" s="5" t="s">
        <v>123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>
        <v>536</v>
      </c>
      <c r="P15" s="6">
        <v>444</v>
      </c>
      <c r="Q15" s="6">
        <v>529</v>
      </c>
      <c r="R15" s="6">
        <v>411</v>
      </c>
      <c r="S15" s="6">
        <v>353</v>
      </c>
    </row>
    <row r="16" spans="2:19" ht="30" customHeight="1" thickBot="1" x14ac:dyDescent="0.25">
      <c r="B16" s="5" t="s">
        <v>124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>
        <v>163</v>
      </c>
      <c r="P16" s="6">
        <v>92</v>
      </c>
      <c r="Q16" s="6">
        <v>138</v>
      </c>
      <c r="R16" s="6">
        <v>124</v>
      </c>
      <c r="S16" s="6">
        <v>114</v>
      </c>
    </row>
    <row r="17" spans="2:19" ht="30" customHeight="1" thickBot="1" x14ac:dyDescent="0.25">
      <c r="B17" s="5" t="s">
        <v>7</v>
      </c>
      <c r="C17" s="6"/>
      <c r="D17" s="6"/>
      <c r="E17" s="6"/>
      <c r="F17" s="6">
        <v>134002</v>
      </c>
      <c r="G17" s="6">
        <v>128543</v>
      </c>
      <c r="H17" s="6">
        <v>124893</v>
      </c>
      <c r="I17" s="6">
        <v>126740</v>
      </c>
      <c r="J17" s="6">
        <v>123725</v>
      </c>
      <c r="K17" s="6">
        <v>134620</v>
      </c>
      <c r="L17" s="6">
        <v>158217</v>
      </c>
      <c r="M17" s="6">
        <v>158590</v>
      </c>
      <c r="N17" s="6">
        <v>161378</v>
      </c>
      <c r="O17" s="6">
        <v>145731</v>
      </c>
      <c r="P17" s="6">
        <v>159352</v>
      </c>
      <c r="Q17" s="6">
        <v>176483</v>
      </c>
      <c r="R17" s="6">
        <v>194658</v>
      </c>
      <c r="S17" s="6">
        <v>183908</v>
      </c>
    </row>
    <row r="18" spans="2:19" ht="30" customHeight="1" thickBot="1" x14ac:dyDescent="0.25">
      <c r="B18" s="5" t="s">
        <v>125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>
        <v>699</v>
      </c>
      <c r="P18" s="6">
        <v>536</v>
      </c>
      <c r="Q18" s="6">
        <v>667</v>
      </c>
      <c r="R18" s="6">
        <v>535</v>
      </c>
      <c r="S18" s="6">
        <v>467</v>
      </c>
    </row>
    <row r="19" spans="2:19" ht="30" customHeight="1" thickBot="1" x14ac:dyDescent="0.25">
      <c r="B19" s="5" t="s">
        <v>8</v>
      </c>
      <c r="C19" s="6">
        <v>9022</v>
      </c>
      <c r="D19" s="6">
        <v>9185</v>
      </c>
      <c r="E19" s="6">
        <v>9192</v>
      </c>
      <c r="F19" s="6">
        <v>9046</v>
      </c>
      <c r="G19" s="6">
        <v>9190</v>
      </c>
      <c r="H19" s="6">
        <v>9173</v>
      </c>
      <c r="I19" s="6">
        <v>9783</v>
      </c>
      <c r="J19" s="6">
        <v>9641</v>
      </c>
      <c r="K19" s="6">
        <v>10427</v>
      </c>
      <c r="L19" s="6">
        <v>10212</v>
      </c>
      <c r="M19" s="6">
        <v>11106</v>
      </c>
      <c r="N19" s="6">
        <v>10867</v>
      </c>
      <c r="O19" s="6">
        <v>9253</v>
      </c>
      <c r="P19" s="6">
        <v>9331</v>
      </c>
      <c r="Q19" s="6">
        <v>9590</v>
      </c>
      <c r="R19" s="6">
        <v>11008</v>
      </c>
      <c r="S19" s="6">
        <v>10269</v>
      </c>
    </row>
    <row r="20" spans="2:19" ht="30" customHeight="1" thickBot="1" x14ac:dyDescent="0.25">
      <c r="B20" s="5" t="s">
        <v>9</v>
      </c>
      <c r="C20" s="6">
        <v>7078</v>
      </c>
      <c r="D20" s="6">
        <v>7577</v>
      </c>
      <c r="E20" s="6">
        <v>6715</v>
      </c>
      <c r="F20" s="6">
        <v>6414</v>
      </c>
      <c r="G20" s="6">
        <v>6372</v>
      </c>
      <c r="H20" s="6">
        <v>6127</v>
      </c>
      <c r="I20" s="6">
        <v>5938</v>
      </c>
      <c r="J20" s="6">
        <v>5680</v>
      </c>
      <c r="K20" s="6">
        <v>5691</v>
      </c>
      <c r="L20" s="6">
        <v>6252</v>
      </c>
      <c r="M20" s="6">
        <v>6241</v>
      </c>
      <c r="N20" s="6">
        <v>6338</v>
      </c>
      <c r="O20" s="6">
        <v>5679</v>
      </c>
      <c r="P20" s="6">
        <v>6389</v>
      </c>
      <c r="Q20" s="6">
        <v>7310</v>
      </c>
      <c r="R20" s="6">
        <v>8492</v>
      </c>
      <c r="S20" s="6">
        <v>8360</v>
      </c>
    </row>
    <row r="21" spans="2:19" ht="30" customHeight="1" thickBot="1" x14ac:dyDescent="0.25">
      <c r="B21" s="5" t="s">
        <v>10</v>
      </c>
      <c r="C21" s="6">
        <v>16100</v>
      </c>
      <c r="D21" s="6">
        <v>16762</v>
      </c>
      <c r="E21" s="6">
        <v>15907</v>
      </c>
      <c r="F21" s="6">
        <v>15460</v>
      </c>
      <c r="G21" s="6">
        <v>15562</v>
      </c>
      <c r="H21" s="6">
        <v>15300</v>
      </c>
      <c r="I21" s="6">
        <v>15721</v>
      </c>
      <c r="J21" s="6">
        <v>15321</v>
      </c>
      <c r="K21" s="6">
        <v>16118</v>
      </c>
      <c r="L21" s="6">
        <v>16464</v>
      </c>
      <c r="M21" s="6">
        <v>17347</v>
      </c>
      <c r="N21" s="6">
        <v>17205</v>
      </c>
      <c r="O21" s="6">
        <v>14932</v>
      </c>
      <c r="P21" s="6">
        <v>15720</v>
      </c>
      <c r="Q21" s="6">
        <v>16900</v>
      </c>
      <c r="R21" s="6">
        <v>19500</v>
      </c>
      <c r="S21" s="6">
        <v>18629</v>
      </c>
    </row>
    <row r="22" spans="2:19" ht="30" customHeight="1" thickBot="1" x14ac:dyDescent="0.25">
      <c r="B22" s="5" t="s">
        <v>11</v>
      </c>
      <c r="C22" s="11"/>
      <c r="D22" s="11"/>
      <c r="E22" s="11"/>
      <c r="F22" s="11">
        <v>0.35899999999999999</v>
      </c>
      <c r="G22" s="11">
        <v>0.35499999999999998</v>
      </c>
      <c r="H22" s="11">
        <v>0.32600000000000001</v>
      </c>
      <c r="I22" s="11">
        <v>0.313</v>
      </c>
      <c r="J22" s="11">
        <v>0.30099999999999999</v>
      </c>
      <c r="K22" s="11">
        <v>0.29899999999999999</v>
      </c>
      <c r="L22" s="11">
        <v>0.30399999999999999</v>
      </c>
      <c r="M22" s="11">
        <v>0.315</v>
      </c>
      <c r="N22" s="11">
        <v>0.32692808189468203</v>
      </c>
      <c r="O22" s="11">
        <f>O14/O17</f>
        <v>0.33027976202729686</v>
      </c>
      <c r="P22" s="11">
        <f>P14/P17</f>
        <v>0.33132938400522116</v>
      </c>
      <c r="Q22" s="11">
        <f>Q14/Q17</f>
        <v>0.34332485281868508</v>
      </c>
      <c r="R22" s="11">
        <f>R14/R17</f>
        <v>0.34776377030484235</v>
      </c>
      <c r="S22" s="11">
        <f>S14/S17</f>
        <v>0.37067990516997629</v>
      </c>
    </row>
    <row r="23" spans="2:19" ht="30" customHeight="1" thickBot="1" x14ac:dyDescent="0.25">
      <c r="B23" s="5" t="s">
        <v>12</v>
      </c>
      <c r="C23" s="11">
        <v>0.44</v>
      </c>
      <c r="D23" s="11">
        <v>0.45200000000000001</v>
      </c>
      <c r="E23" s="11">
        <v>0.42199999999999999</v>
      </c>
      <c r="F23" s="11">
        <v>0.41499999999999998</v>
      </c>
      <c r="G23" s="11">
        <v>0.40899999999999997</v>
      </c>
      <c r="H23" s="11">
        <v>0.4</v>
      </c>
      <c r="I23" s="11">
        <v>0.378</v>
      </c>
      <c r="J23" s="11">
        <v>0.371</v>
      </c>
      <c r="K23" s="11">
        <v>0.35299999999999998</v>
      </c>
      <c r="L23" s="11">
        <v>0.38</v>
      </c>
      <c r="M23" s="11">
        <v>0.36</v>
      </c>
      <c r="N23" s="11">
        <v>0.36838128451031676</v>
      </c>
      <c r="O23" s="11">
        <f>O20/O21</f>
        <v>0.3803241360835789</v>
      </c>
      <c r="P23" s="11">
        <f>P20/P21</f>
        <v>0.40642493638676847</v>
      </c>
      <c r="Q23" s="11">
        <f>Q20/Q21</f>
        <v>0.43254437869822487</v>
      </c>
      <c r="R23" s="11">
        <f>R20/R21</f>
        <v>0.43548717948717947</v>
      </c>
      <c r="S23" s="11">
        <f>S20/S21</f>
        <v>0.44876268184014173</v>
      </c>
    </row>
    <row r="24" spans="2:19" ht="30" customHeight="1" thickBot="1" x14ac:dyDescent="0.25">
      <c r="B24" s="5" t="s">
        <v>13</v>
      </c>
      <c r="C24" s="11"/>
      <c r="D24" s="11"/>
      <c r="E24" s="11"/>
      <c r="F24" s="17">
        <f>F21/F17</f>
        <v>0.11537141236697959</v>
      </c>
      <c r="G24" s="17">
        <v>0.121</v>
      </c>
      <c r="H24" s="17">
        <v>0.123</v>
      </c>
      <c r="I24" s="17">
        <v>0.124</v>
      </c>
      <c r="J24" s="17">
        <v>0.124</v>
      </c>
      <c r="K24" s="17">
        <v>0.12</v>
      </c>
      <c r="L24" s="17">
        <v>0.104</v>
      </c>
      <c r="M24" s="17">
        <v>0.109</v>
      </c>
      <c r="N24" s="17">
        <v>0.10661304514865719</v>
      </c>
      <c r="O24" s="17">
        <f>O21/O17</f>
        <v>0.10246275672300334</v>
      </c>
      <c r="P24" s="17">
        <f>P21/P17</f>
        <v>9.8649530598925644E-2</v>
      </c>
      <c r="Q24" s="17">
        <f>Q21/Q17</f>
        <v>9.5759931551480881E-2</v>
      </c>
      <c r="R24" s="17">
        <f>R21/R17</f>
        <v>0.1001756927534445</v>
      </c>
      <c r="S24" s="17">
        <f>S21/S17</f>
        <v>0.1012952128238032</v>
      </c>
    </row>
    <row r="25" spans="2:19" ht="30" customHeight="1" thickBot="1" x14ac:dyDescent="0.25">
      <c r="B25" s="12" t="s">
        <v>14</v>
      </c>
      <c r="C25" s="15"/>
      <c r="D25" s="15"/>
      <c r="E25" s="15"/>
      <c r="F25" s="18">
        <v>0.13300000000000001</v>
      </c>
      <c r="G25" s="18">
        <v>0.14000000000000001</v>
      </c>
      <c r="H25" s="18">
        <v>0.15</v>
      </c>
      <c r="I25" s="18">
        <v>0.15</v>
      </c>
      <c r="J25" s="18">
        <v>0.152</v>
      </c>
      <c r="K25" s="18">
        <v>0.14099999999999999</v>
      </c>
      <c r="L25" s="18">
        <v>0.13</v>
      </c>
      <c r="M25" s="18">
        <v>0.125</v>
      </c>
      <c r="N25" s="18">
        <v>0.12013116245569476</v>
      </c>
      <c r="O25" s="18">
        <f>O20/O14</f>
        <v>0.11798803290949887</v>
      </c>
      <c r="P25" s="18">
        <f>P20/P14</f>
        <v>0.1210083715292246</v>
      </c>
      <c r="Q25" s="18">
        <f>Q20/Q14</f>
        <v>0.12064498027759898</v>
      </c>
      <c r="R25" s="18">
        <f>R20/R14</f>
        <v>0.12544501070980132</v>
      </c>
      <c r="S25" s="18">
        <f>S20/S14</f>
        <v>0.12263279106951637</v>
      </c>
    </row>
    <row r="28" spans="2:19" x14ac:dyDescent="0.2">
      <c r="B28" s="20" t="s">
        <v>15</v>
      </c>
      <c r="C28" s="20"/>
      <c r="D28" s="20"/>
      <c r="E28" s="20"/>
      <c r="F28" s="20"/>
      <c r="G28" s="20"/>
      <c r="H28" s="20"/>
      <c r="I28" s="20"/>
      <c r="J28" s="20"/>
      <c r="K28" s="20"/>
      <c r="L28" s="20"/>
    </row>
  </sheetData>
  <mergeCells count="1">
    <mergeCell ref="B28:L28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3:AG23"/>
  <sheetViews>
    <sheetView workbookViewId="0"/>
  </sheetViews>
  <sheetFormatPr baseColWidth="10" defaultRowHeight="12.75" x14ac:dyDescent="0.2"/>
  <cols>
    <col min="1" max="1" width="8.625" customWidth="1"/>
    <col min="2" max="2" width="47.875" bestFit="1" customWidth="1"/>
  </cols>
  <sheetData>
    <row r="13" spans="2:19" s="7" customFormat="1" ht="20.100000000000001" customHeight="1" thickBot="1" x14ac:dyDescent="0.25">
      <c r="C13" s="4">
        <v>2008</v>
      </c>
      <c r="D13" s="4">
        <v>2009</v>
      </c>
      <c r="E13" s="4">
        <v>2010</v>
      </c>
      <c r="F13" s="4">
        <v>2011</v>
      </c>
      <c r="G13" s="4">
        <v>2012</v>
      </c>
      <c r="H13" s="4">
        <v>2013</v>
      </c>
      <c r="I13" s="4">
        <v>2014</v>
      </c>
      <c r="J13" s="4">
        <v>2015</v>
      </c>
      <c r="K13" s="4">
        <v>2016</v>
      </c>
      <c r="L13" s="4">
        <v>2017</v>
      </c>
      <c r="M13" s="4">
        <v>2018</v>
      </c>
      <c r="N13" s="4">
        <v>2019</v>
      </c>
      <c r="O13" s="4">
        <v>2020</v>
      </c>
      <c r="P13" s="4">
        <v>2021</v>
      </c>
      <c r="Q13" s="4">
        <v>2022</v>
      </c>
      <c r="R13" s="4">
        <v>2023</v>
      </c>
      <c r="S13" s="4">
        <v>2024</v>
      </c>
    </row>
    <row r="14" spans="2:19" s="3" customFormat="1" ht="20.100000000000001" customHeight="1" thickBot="1" x14ac:dyDescent="0.25">
      <c r="B14" s="5" t="s">
        <v>21</v>
      </c>
      <c r="C14" s="6">
        <v>41420</v>
      </c>
      <c r="D14" s="6">
        <v>41083</v>
      </c>
      <c r="E14" s="6">
        <v>37908</v>
      </c>
      <c r="F14" s="6">
        <v>35813</v>
      </c>
      <c r="G14" s="6">
        <v>34556</v>
      </c>
      <c r="H14" s="6">
        <v>32831</v>
      </c>
      <c r="I14" s="6">
        <v>33167</v>
      </c>
      <c r="J14" s="6">
        <v>36292</v>
      </c>
      <c r="K14" s="6">
        <v>37956</v>
      </c>
      <c r="L14" s="6">
        <v>38501</v>
      </c>
      <c r="M14" s="6">
        <v>39176</v>
      </c>
      <c r="N14" s="6">
        <v>40720</v>
      </c>
      <c r="O14" s="6">
        <v>35860</v>
      </c>
      <c r="P14" s="6">
        <v>37270</v>
      </c>
      <c r="Q14" s="6">
        <v>39874</v>
      </c>
      <c r="R14" s="6">
        <v>42495</v>
      </c>
      <c r="S14" s="6">
        <v>41237</v>
      </c>
    </row>
    <row r="15" spans="2:19" s="3" customFormat="1" ht="20.100000000000001" customHeight="1" thickBot="1" x14ac:dyDescent="0.25">
      <c r="B15" s="5" t="s">
        <v>22</v>
      </c>
      <c r="C15" s="8"/>
      <c r="D15" s="8"/>
      <c r="E15" s="8"/>
      <c r="F15" s="8"/>
      <c r="G15" s="8"/>
      <c r="H15" s="8"/>
      <c r="I15" s="8"/>
      <c r="J15" s="8">
        <v>1717</v>
      </c>
      <c r="K15" s="8">
        <v>1180</v>
      </c>
      <c r="L15" s="8">
        <v>802</v>
      </c>
      <c r="M15" s="8">
        <v>392</v>
      </c>
      <c r="N15" s="8">
        <v>361</v>
      </c>
      <c r="O15" s="8">
        <v>242</v>
      </c>
      <c r="P15" s="8">
        <v>133</v>
      </c>
      <c r="Q15" s="8">
        <v>174</v>
      </c>
      <c r="R15" s="8">
        <v>187</v>
      </c>
      <c r="S15" s="8">
        <v>195</v>
      </c>
    </row>
    <row r="16" spans="2:19" s="3" customFormat="1" ht="20.100000000000001" customHeight="1" thickBot="1" x14ac:dyDescent="0.25">
      <c r="B16" s="5" t="s">
        <v>23</v>
      </c>
      <c r="C16" s="6">
        <v>30405</v>
      </c>
      <c r="D16" s="6">
        <v>28782</v>
      </c>
      <c r="E16" s="6">
        <v>25531</v>
      </c>
      <c r="F16" s="6">
        <v>23566</v>
      </c>
      <c r="G16" s="6">
        <v>21245</v>
      </c>
      <c r="H16" s="6">
        <v>19349</v>
      </c>
      <c r="I16" s="6">
        <v>18775</v>
      </c>
      <c r="J16" s="6">
        <v>20827</v>
      </c>
      <c r="K16" s="6">
        <v>24367</v>
      </c>
      <c r="L16" s="6">
        <v>26044</v>
      </c>
      <c r="M16" s="6">
        <v>27093</v>
      </c>
      <c r="N16" s="6">
        <v>28682</v>
      </c>
      <c r="O16" s="6">
        <v>25289</v>
      </c>
      <c r="P16" s="6">
        <v>26254</v>
      </c>
      <c r="Q16" s="6">
        <v>27201</v>
      </c>
      <c r="R16" s="6">
        <v>29190</v>
      </c>
      <c r="S16" s="6">
        <v>27245</v>
      </c>
    </row>
    <row r="17" spans="2:33" s="3" customFormat="1" ht="20.100000000000001" customHeight="1" thickBot="1" x14ac:dyDescent="0.25">
      <c r="B17" s="5" t="s">
        <v>24</v>
      </c>
      <c r="C17" s="6">
        <v>10322</v>
      </c>
      <c r="D17" s="6">
        <v>12430</v>
      </c>
      <c r="E17" s="6">
        <v>12353</v>
      </c>
      <c r="F17" s="6">
        <v>12247</v>
      </c>
      <c r="G17" s="6">
        <v>13316</v>
      </c>
      <c r="H17" s="6">
        <v>13482</v>
      </c>
      <c r="I17" s="6">
        <v>14391</v>
      </c>
      <c r="J17" s="6">
        <v>13749</v>
      </c>
      <c r="K17" s="6">
        <v>12409</v>
      </c>
      <c r="L17" s="6">
        <v>11645</v>
      </c>
      <c r="M17" s="6">
        <v>11691</v>
      </c>
      <c r="N17" s="6">
        <v>11678</v>
      </c>
      <c r="O17" s="6">
        <v>10329</v>
      </c>
      <c r="P17" s="6">
        <v>10883</v>
      </c>
      <c r="Q17" s="6">
        <v>12499</v>
      </c>
      <c r="R17" s="6">
        <v>13117</v>
      </c>
      <c r="S17" s="6">
        <v>13798</v>
      </c>
    </row>
    <row r="18" spans="2:33" s="3" customFormat="1" ht="20.100000000000001" customHeight="1" thickBot="1" x14ac:dyDescent="0.25">
      <c r="B18" s="5" t="s">
        <v>25</v>
      </c>
      <c r="C18" s="6">
        <v>10322</v>
      </c>
      <c r="D18" s="6">
        <v>12430</v>
      </c>
      <c r="E18" s="6">
        <v>12353</v>
      </c>
      <c r="F18" s="6">
        <v>12247</v>
      </c>
      <c r="G18" s="6">
        <v>13316</v>
      </c>
      <c r="H18" s="6">
        <v>13482</v>
      </c>
      <c r="I18" s="6">
        <v>14391</v>
      </c>
      <c r="J18" s="6">
        <v>15466</v>
      </c>
      <c r="K18" s="6">
        <v>13589</v>
      </c>
      <c r="L18" s="6">
        <v>12447</v>
      </c>
      <c r="M18" s="6">
        <v>12083</v>
      </c>
      <c r="N18" s="6">
        <v>12039</v>
      </c>
      <c r="O18" s="6">
        <v>10571</v>
      </c>
      <c r="P18" s="6">
        <v>11016</v>
      </c>
      <c r="Q18" s="6">
        <v>12673</v>
      </c>
      <c r="R18" s="6">
        <v>13304</v>
      </c>
      <c r="S18" s="6">
        <f>SUM(S15,S17)</f>
        <v>13993</v>
      </c>
    </row>
    <row r="19" spans="2:33" s="3" customFormat="1" ht="20.100000000000001" customHeight="1" thickBot="1" x14ac:dyDescent="0.25">
      <c r="B19" s="5" t="s">
        <v>17</v>
      </c>
      <c r="C19" s="11">
        <v>0.73409999999999997</v>
      </c>
      <c r="D19" s="11">
        <v>0.7006</v>
      </c>
      <c r="E19" s="11">
        <v>0.67349999999999999</v>
      </c>
      <c r="F19" s="11">
        <v>0.65800000000000003</v>
      </c>
      <c r="G19" s="11">
        <v>0.61480000000000001</v>
      </c>
      <c r="H19" s="11">
        <v>0.58940000000000003</v>
      </c>
      <c r="I19" s="11">
        <v>0.56610000000000005</v>
      </c>
      <c r="J19" s="11">
        <v>0.57389999999999997</v>
      </c>
      <c r="K19" s="11">
        <v>0.64200000000000002</v>
      </c>
      <c r="L19" s="11">
        <v>0.6764</v>
      </c>
      <c r="M19" s="11">
        <v>0.69159999999999999</v>
      </c>
      <c r="N19" s="11">
        <v>0.70437131630648331</v>
      </c>
      <c r="O19" s="11">
        <f>O16/O14</f>
        <v>0.7052147239263804</v>
      </c>
      <c r="P19" s="11">
        <f>P16/P14</f>
        <v>0.7044271532063322</v>
      </c>
      <c r="Q19" s="11">
        <f>Q16/Q14</f>
        <v>0.68217384762000299</v>
      </c>
      <c r="R19" s="11">
        <f>R16/R14</f>
        <v>0.68690434168725734</v>
      </c>
      <c r="S19" s="11">
        <f>S16/S14</f>
        <v>0.66069306690593399</v>
      </c>
    </row>
    <row r="20" spans="2:33" s="3" customFormat="1" ht="20.100000000000001" customHeight="1" thickBot="1" x14ac:dyDescent="0.25">
      <c r="B20" s="5" t="s">
        <v>18</v>
      </c>
      <c r="C20" s="11">
        <v>0.2492</v>
      </c>
      <c r="D20" s="11">
        <v>0.30259999999999998</v>
      </c>
      <c r="E20" s="11">
        <v>0.32590000000000002</v>
      </c>
      <c r="F20" s="11">
        <v>0.34200000000000003</v>
      </c>
      <c r="G20" s="11">
        <v>0.38529999999999998</v>
      </c>
      <c r="H20" s="11">
        <v>0.41060000000000002</v>
      </c>
      <c r="I20" s="11">
        <v>0.43390000000000001</v>
      </c>
      <c r="J20" s="11">
        <v>0.37880000000000003</v>
      </c>
      <c r="K20" s="11">
        <v>0.32690000000000002</v>
      </c>
      <c r="L20" s="11">
        <v>0.30249999999999999</v>
      </c>
      <c r="M20" s="11">
        <v>0.2984</v>
      </c>
      <c r="N20" s="11">
        <v>0.2867878192534381</v>
      </c>
      <c r="O20" s="11">
        <f>O17/O14</f>
        <v>0.28803680981595092</v>
      </c>
      <c r="P20" s="11">
        <f>P17/P14</f>
        <v>0.29200429299704855</v>
      </c>
      <c r="Q20" s="11">
        <f>Q17/Q14</f>
        <v>0.31346240658072932</v>
      </c>
      <c r="R20" s="11">
        <f>R17/R14</f>
        <v>0.30867160842452052</v>
      </c>
      <c r="S20" s="11">
        <f>S17/S14</f>
        <v>0.33460242015665542</v>
      </c>
    </row>
    <row r="21" spans="2:33" s="3" customFormat="1" ht="20.100000000000001" customHeight="1" thickBot="1" x14ac:dyDescent="0.25">
      <c r="B21" s="5" t="s">
        <v>19</v>
      </c>
      <c r="C21" s="16"/>
      <c r="D21" s="16"/>
      <c r="E21" s="16"/>
      <c r="F21" s="16"/>
      <c r="G21" s="16"/>
      <c r="H21" s="16"/>
      <c r="I21" s="16"/>
      <c r="J21" s="16">
        <v>4.7300000000000002E-2</v>
      </c>
      <c r="K21" s="16">
        <v>3.1099999999999999E-2</v>
      </c>
      <c r="L21" s="16">
        <v>2.0799999999999999E-2</v>
      </c>
      <c r="M21" s="16">
        <v>0.01</v>
      </c>
      <c r="N21" s="16">
        <v>8.8654223968565819E-3</v>
      </c>
      <c r="O21" s="16">
        <f>O15/O14</f>
        <v>6.7484662576687117E-3</v>
      </c>
      <c r="P21" s="16">
        <f>P15/P14</f>
        <v>3.5685537966192648E-3</v>
      </c>
      <c r="Q21" s="16">
        <f>Q15/Q14</f>
        <v>4.3637457992676933E-3</v>
      </c>
      <c r="R21" s="16">
        <f>R15/R14</f>
        <v>4.4005177079656432E-3</v>
      </c>
      <c r="S21" s="16">
        <f>S15/S14</f>
        <v>4.7287630040982612E-3</v>
      </c>
    </row>
    <row r="22" spans="2:33" s="3" customFormat="1" ht="20.100000000000001" customHeight="1" thickBot="1" x14ac:dyDescent="0.25">
      <c r="B22" s="12" t="s">
        <v>20</v>
      </c>
      <c r="C22" s="15">
        <v>0.2492</v>
      </c>
      <c r="D22" s="15">
        <v>0.30259999999999998</v>
      </c>
      <c r="E22" s="15">
        <v>0.32590000000000002</v>
      </c>
      <c r="F22" s="15">
        <v>0.34200000000000003</v>
      </c>
      <c r="G22" s="15">
        <v>0.38529999999999998</v>
      </c>
      <c r="H22" s="15">
        <v>0.41060000000000002</v>
      </c>
      <c r="I22" s="15">
        <v>0.43390000000000001</v>
      </c>
      <c r="J22" s="15">
        <v>0.42620000000000002</v>
      </c>
      <c r="K22" s="15">
        <v>0.35799999999999998</v>
      </c>
      <c r="L22" s="15">
        <v>0.32329999999999998</v>
      </c>
      <c r="M22" s="15">
        <v>0.30840000000000001</v>
      </c>
      <c r="N22" s="15">
        <v>0.29565324165029472</v>
      </c>
      <c r="O22" s="15">
        <f>O18/O14</f>
        <v>0.29478527607361965</v>
      </c>
      <c r="P22" s="15">
        <f>P18/P14</f>
        <v>0.29557284679366785</v>
      </c>
      <c r="Q22" s="15">
        <f>Q18/Q14</f>
        <v>0.31782615237999701</v>
      </c>
      <c r="R22" s="15">
        <f>R18/R14</f>
        <v>0.31307212613248619</v>
      </c>
      <c r="S22" s="15">
        <f>S18/S14</f>
        <v>0.33933118316075367</v>
      </c>
    </row>
    <row r="23" spans="2:33" s="3" customFormat="1" ht="20.100000000000001" customHeight="1" x14ac:dyDescent="0.2">
      <c r="B23" s="9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1:S19"/>
  <sheetViews>
    <sheetView workbookViewId="0"/>
  </sheetViews>
  <sheetFormatPr baseColWidth="10" defaultRowHeight="12.75" x14ac:dyDescent="0.2"/>
  <cols>
    <col min="1" max="1" width="8.625" customWidth="1"/>
    <col min="2" max="2" width="37.5" customWidth="1"/>
  </cols>
  <sheetData>
    <row r="11" spans="2:19" ht="20.100000000000001" customHeight="1" thickBot="1" x14ac:dyDescent="0.25">
      <c r="B11" s="7"/>
      <c r="C11" s="4">
        <v>2008</v>
      </c>
      <c r="D11" s="4">
        <v>2009</v>
      </c>
      <c r="E11" s="4">
        <v>2010</v>
      </c>
      <c r="F11" s="4">
        <v>2011</v>
      </c>
      <c r="G11" s="4">
        <v>2012</v>
      </c>
      <c r="H11" s="4">
        <v>2013</v>
      </c>
      <c r="I11" s="4">
        <v>2014</v>
      </c>
      <c r="J11" s="4">
        <v>2015</v>
      </c>
      <c r="K11" s="4">
        <v>2016</v>
      </c>
      <c r="L11" s="4">
        <v>2017</v>
      </c>
      <c r="M11" s="4">
        <v>2018</v>
      </c>
      <c r="N11" s="4">
        <v>2019</v>
      </c>
      <c r="O11" s="4">
        <v>2020</v>
      </c>
      <c r="P11" s="4">
        <v>2021</v>
      </c>
      <c r="Q11" s="4">
        <v>2022</v>
      </c>
      <c r="R11" s="4">
        <v>2023</v>
      </c>
      <c r="S11" s="4">
        <v>2024</v>
      </c>
    </row>
    <row r="12" spans="2:19" ht="20.100000000000001" customHeight="1" thickBot="1" x14ac:dyDescent="0.25">
      <c r="B12" s="5" t="s">
        <v>27</v>
      </c>
      <c r="C12" s="6">
        <v>23077</v>
      </c>
      <c r="D12" s="6">
        <v>22756</v>
      </c>
      <c r="E12" s="6">
        <v>21368</v>
      </c>
      <c r="F12" s="6">
        <v>19449</v>
      </c>
      <c r="G12" s="6">
        <v>19769</v>
      </c>
      <c r="H12" s="6">
        <v>18318</v>
      </c>
      <c r="I12" s="6">
        <v>19095</v>
      </c>
      <c r="J12" s="6">
        <v>19096</v>
      </c>
      <c r="K12" s="6">
        <v>19388</v>
      </c>
      <c r="L12" s="6">
        <v>20059</v>
      </c>
      <c r="M12" s="6">
        <v>21217</v>
      </c>
      <c r="N12" s="6">
        <v>21718</v>
      </c>
      <c r="O12" s="6">
        <v>18668</v>
      </c>
      <c r="P12" s="6">
        <v>23206</v>
      </c>
      <c r="Q12" s="6">
        <v>25284</v>
      </c>
      <c r="R12" s="6">
        <v>29591</v>
      </c>
      <c r="S12" s="6">
        <v>30260</v>
      </c>
    </row>
    <row r="13" spans="2:19" ht="20.100000000000001" customHeight="1" thickBot="1" x14ac:dyDescent="0.25">
      <c r="B13" s="5" t="s">
        <v>28</v>
      </c>
      <c r="C13" s="6">
        <v>11914</v>
      </c>
      <c r="D13" s="6">
        <v>11807</v>
      </c>
      <c r="E13" s="6">
        <v>11125</v>
      </c>
      <c r="F13" s="6">
        <v>10255</v>
      </c>
      <c r="G13" s="6">
        <v>10295</v>
      </c>
      <c r="H13" s="6">
        <v>10187</v>
      </c>
      <c r="I13" s="6">
        <v>10648</v>
      </c>
      <c r="J13" s="6">
        <v>10929</v>
      </c>
      <c r="K13" s="6">
        <v>11857</v>
      </c>
      <c r="L13" s="6">
        <v>12293</v>
      </c>
      <c r="M13" s="6">
        <v>13115</v>
      </c>
      <c r="N13" s="6">
        <v>13649</v>
      </c>
      <c r="O13" s="6">
        <v>11862</v>
      </c>
      <c r="P13" s="6">
        <v>14435</v>
      </c>
      <c r="Q13" s="6">
        <v>15695</v>
      </c>
      <c r="R13" s="6">
        <v>18779</v>
      </c>
      <c r="S13" s="6">
        <v>18374</v>
      </c>
    </row>
    <row r="14" spans="2:19" ht="20.100000000000001" customHeight="1" thickBot="1" x14ac:dyDescent="0.25">
      <c r="B14" s="5" t="s">
        <v>29</v>
      </c>
      <c r="C14" s="6">
        <v>6142</v>
      </c>
      <c r="D14" s="6">
        <v>5630</v>
      </c>
      <c r="E14" s="6">
        <v>5143</v>
      </c>
      <c r="F14" s="6">
        <v>4416</v>
      </c>
      <c r="G14" s="6">
        <v>3990</v>
      </c>
      <c r="H14" s="6">
        <v>3242</v>
      </c>
      <c r="I14" s="6">
        <v>3668</v>
      </c>
      <c r="J14" s="6">
        <v>3681</v>
      </c>
      <c r="K14" s="6">
        <v>4014</v>
      </c>
      <c r="L14" s="6">
        <v>4502</v>
      </c>
      <c r="M14" s="6">
        <v>5109</v>
      </c>
      <c r="N14" s="6">
        <v>5390</v>
      </c>
      <c r="O14" s="6">
        <v>4584</v>
      </c>
      <c r="P14" s="6">
        <v>6237</v>
      </c>
      <c r="Q14" s="6">
        <v>7188</v>
      </c>
      <c r="R14" s="6">
        <v>8540</v>
      </c>
      <c r="S14" s="6">
        <v>9452</v>
      </c>
    </row>
    <row r="15" spans="2:19" ht="20.100000000000001" customHeight="1" thickBot="1" x14ac:dyDescent="0.25">
      <c r="B15" s="5" t="s">
        <v>30</v>
      </c>
      <c r="C15" s="6">
        <v>3997</v>
      </c>
      <c r="D15" s="6">
        <v>4212</v>
      </c>
      <c r="E15" s="6">
        <v>4077</v>
      </c>
      <c r="F15" s="6">
        <v>3871</v>
      </c>
      <c r="G15" s="6">
        <v>4484</v>
      </c>
      <c r="H15" s="6">
        <v>4123</v>
      </c>
      <c r="I15" s="6">
        <v>4029</v>
      </c>
      <c r="J15" s="6">
        <v>3813</v>
      </c>
      <c r="K15" s="6">
        <v>2980</v>
      </c>
      <c r="L15" s="6">
        <v>2746</v>
      </c>
      <c r="M15" s="6">
        <v>2478</v>
      </c>
      <c r="N15" s="6">
        <v>2223</v>
      </c>
      <c r="O15" s="6">
        <v>1830</v>
      </c>
      <c r="P15" s="6">
        <v>2061</v>
      </c>
      <c r="Q15" s="6">
        <v>1938</v>
      </c>
      <c r="R15" s="6">
        <v>1774</v>
      </c>
      <c r="S15" s="6">
        <v>1869</v>
      </c>
    </row>
    <row r="16" spans="2:19" ht="20.100000000000001" customHeight="1" thickBot="1" x14ac:dyDescent="0.25">
      <c r="B16" s="5" t="s">
        <v>31</v>
      </c>
      <c r="C16" s="6">
        <v>1024</v>
      </c>
      <c r="D16" s="6">
        <v>1107</v>
      </c>
      <c r="E16" s="6">
        <v>1023</v>
      </c>
      <c r="F16" s="6">
        <v>907</v>
      </c>
      <c r="G16" s="6">
        <v>1000</v>
      </c>
      <c r="H16" s="6">
        <v>766</v>
      </c>
      <c r="I16" s="6">
        <v>750</v>
      </c>
      <c r="J16" s="6">
        <v>673</v>
      </c>
      <c r="K16" s="6">
        <v>537</v>
      </c>
      <c r="L16" s="6">
        <v>518</v>
      </c>
      <c r="M16" s="6">
        <v>515</v>
      </c>
      <c r="N16" s="6">
        <v>456</v>
      </c>
      <c r="O16" s="6">
        <v>392</v>
      </c>
      <c r="P16" s="6">
        <v>473</v>
      </c>
      <c r="Q16" s="6">
        <v>463</v>
      </c>
      <c r="R16" s="6">
        <v>498</v>
      </c>
      <c r="S16" s="6">
        <v>565</v>
      </c>
    </row>
    <row r="17" spans="2:19" ht="20.100000000000001" customHeight="1" thickBot="1" x14ac:dyDescent="0.25">
      <c r="B17" s="5" t="s">
        <v>35</v>
      </c>
      <c r="C17" s="11">
        <v>0.78200000000000003</v>
      </c>
      <c r="D17" s="11">
        <v>0.76600000000000001</v>
      </c>
      <c r="E17" s="11">
        <v>0.76100000000000001</v>
      </c>
      <c r="F17" s="11">
        <v>0.754</v>
      </c>
      <c r="G17" s="11">
        <v>0.72299999999999998</v>
      </c>
      <c r="H17" s="11">
        <v>0.73299999999999998</v>
      </c>
      <c r="I17" s="11">
        <v>0.75</v>
      </c>
      <c r="J17" s="11">
        <v>0.76500000000000001</v>
      </c>
      <c r="K17" s="11">
        <v>0.81899999999999995</v>
      </c>
      <c r="L17" s="11">
        <v>0.83699999999999997</v>
      </c>
      <c r="M17" s="11">
        <v>0.85899999999999999</v>
      </c>
      <c r="N17" s="11">
        <v>0.87664610000920895</v>
      </c>
      <c r="O17" s="11">
        <f>(O13+O14)/O12</f>
        <v>0.88097278765802445</v>
      </c>
      <c r="P17" s="11">
        <f>(P13+P14)/P12</f>
        <v>0.89080410238731367</v>
      </c>
      <c r="Q17" s="11">
        <f>(Q13+Q14)/Q12</f>
        <v>0.90503875968992253</v>
      </c>
      <c r="R17" s="11">
        <f>(R13+R14)/R12</f>
        <v>0.92321989794194181</v>
      </c>
      <c r="S17" s="11">
        <f>(S13+S14)/S12</f>
        <v>0.91956378056840715</v>
      </c>
    </row>
    <row r="18" spans="2:19" ht="30" customHeight="1" thickBot="1" x14ac:dyDescent="0.25">
      <c r="B18" s="5" t="s">
        <v>33</v>
      </c>
      <c r="C18" s="11">
        <v>0.749</v>
      </c>
      <c r="D18" s="11">
        <v>0.73699999999999999</v>
      </c>
      <c r="E18" s="11">
        <v>0.73199999999999998</v>
      </c>
      <c r="F18" s="11">
        <v>0.72599999999999998</v>
      </c>
      <c r="G18" s="11">
        <v>0.69699999999999995</v>
      </c>
      <c r="H18" s="11">
        <v>0.71199999999999997</v>
      </c>
      <c r="I18" s="11">
        <v>0.72499999999999998</v>
      </c>
      <c r="J18" s="11">
        <v>0.74099999999999999</v>
      </c>
      <c r="K18" s="11">
        <v>0.79900000000000004</v>
      </c>
      <c r="L18" s="11">
        <v>0.81699999999999995</v>
      </c>
      <c r="M18" s="11">
        <v>0.84099999999999997</v>
      </c>
      <c r="N18" s="11">
        <v>0.85994203629032262</v>
      </c>
      <c r="O18" s="11">
        <f t="shared" ref="O18:P19" si="0">O13/(O13+O15)</f>
        <v>0.86634531113058721</v>
      </c>
      <c r="P18" s="11">
        <f t="shared" si="0"/>
        <v>0.875060620756547</v>
      </c>
      <c r="Q18" s="11">
        <f t="shared" ref="Q18:S19" si="1">Q13/(Q13+Q15)</f>
        <v>0.89009244031078094</v>
      </c>
      <c r="R18" s="11">
        <f t="shared" si="1"/>
        <v>0.91368656643798962</v>
      </c>
      <c r="S18" s="11">
        <f t="shared" si="1"/>
        <v>0.90767178777849133</v>
      </c>
    </row>
    <row r="19" spans="2:19" ht="30" customHeight="1" thickBot="1" x14ac:dyDescent="0.25">
      <c r="B19" s="12" t="s">
        <v>34</v>
      </c>
      <c r="C19" s="15">
        <v>0.85699999999999998</v>
      </c>
      <c r="D19" s="15">
        <v>0.83599999999999997</v>
      </c>
      <c r="E19" s="15">
        <v>0.83399999999999996</v>
      </c>
      <c r="F19" s="15">
        <v>0.83</v>
      </c>
      <c r="G19" s="15">
        <v>0.8</v>
      </c>
      <c r="H19" s="15">
        <v>0.80900000000000005</v>
      </c>
      <c r="I19" s="15">
        <v>0.83</v>
      </c>
      <c r="J19" s="15">
        <v>0.84499999999999997</v>
      </c>
      <c r="K19" s="15">
        <v>0.88200000000000001</v>
      </c>
      <c r="L19" s="15">
        <v>0.89700000000000002</v>
      </c>
      <c r="M19" s="15">
        <v>0.90800000000000003</v>
      </c>
      <c r="N19" s="15">
        <v>0.92199794731440299</v>
      </c>
      <c r="O19" s="15">
        <f t="shared" si="0"/>
        <v>0.9212218649517685</v>
      </c>
      <c r="P19" s="15">
        <f t="shared" si="0"/>
        <v>0.92950819672131146</v>
      </c>
      <c r="Q19" s="15">
        <f t="shared" si="1"/>
        <v>0.93948503463599531</v>
      </c>
      <c r="R19" s="15">
        <f t="shared" si="1"/>
        <v>0.94489931400752381</v>
      </c>
      <c r="S19" s="15">
        <f t="shared" si="1"/>
        <v>0.94359588699211339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1:S35"/>
  <sheetViews>
    <sheetView workbookViewId="0"/>
  </sheetViews>
  <sheetFormatPr baseColWidth="10" defaultRowHeight="12.75" x14ac:dyDescent="0.2"/>
  <cols>
    <col min="1" max="1" width="8.625" customWidth="1"/>
    <col min="2" max="2" width="44.125" customWidth="1"/>
  </cols>
  <sheetData>
    <row r="11" spans="2:19" ht="20.100000000000001" customHeight="1" thickBot="1" x14ac:dyDescent="0.25">
      <c r="B11" s="7"/>
      <c r="C11" s="4">
        <v>2008</v>
      </c>
      <c r="D11" s="4">
        <v>2009</v>
      </c>
      <c r="E11" s="4">
        <v>2010</v>
      </c>
      <c r="F11" s="4">
        <v>2011</v>
      </c>
      <c r="G11" s="4">
        <v>2012</v>
      </c>
      <c r="H11" s="4">
        <v>2013</v>
      </c>
      <c r="I11" s="4">
        <v>2014</v>
      </c>
      <c r="J11" s="4">
        <v>2015</v>
      </c>
      <c r="K11" s="4">
        <v>2016</v>
      </c>
      <c r="L11" s="4">
        <v>2017</v>
      </c>
      <c r="M11" s="4">
        <v>2018</v>
      </c>
      <c r="N11" s="4">
        <v>2019</v>
      </c>
      <c r="O11" s="4">
        <v>2020</v>
      </c>
      <c r="P11" s="4">
        <v>2021</v>
      </c>
      <c r="Q11" s="4">
        <v>2022</v>
      </c>
      <c r="R11" s="4">
        <v>2023</v>
      </c>
      <c r="S11" s="4">
        <v>2024</v>
      </c>
    </row>
    <row r="12" spans="2:19" ht="20.100000000000001" customHeight="1" thickBot="1" x14ac:dyDescent="0.25">
      <c r="B12" s="5" t="s">
        <v>36</v>
      </c>
      <c r="C12" s="6">
        <v>1974</v>
      </c>
      <c r="D12" s="6">
        <v>1531</v>
      </c>
      <c r="E12" s="6">
        <v>1342</v>
      </c>
      <c r="F12" s="6">
        <v>1097</v>
      </c>
      <c r="G12" s="6">
        <v>904</v>
      </c>
      <c r="H12" s="6">
        <v>792</v>
      </c>
      <c r="I12" s="6">
        <v>795</v>
      </c>
      <c r="J12" s="6">
        <v>494</v>
      </c>
      <c r="K12" s="6">
        <v>614</v>
      </c>
      <c r="L12" s="6">
        <v>824</v>
      </c>
      <c r="M12" s="6">
        <v>800</v>
      </c>
      <c r="N12" s="6">
        <v>831</v>
      </c>
      <c r="O12" s="6">
        <v>770</v>
      </c>
      <c r="P12" s="6">
        <v>728</v>
      </c>
      <c r="Q12" s="6">
        <v>711</v>
      </c>
      <c r="R12" s="6">
        <v>871</v>
      </c>
      <c r="S12" s="6">
        <v>781</v>
      </c>
    </row>
    <row r="13" spans="2:19" ht="20.100000000000001" customHeight="1" thickBot="1" x14ac:dyDescent="0.25">
      <c r="B13" s="5" t="s">
        <v>37</v>
      </c>
      <c r="C13" s="6">
        <v>1126</v>
      </c>
      <c r="D13" s="6">
        <v>924</v>
      </c>
      <c r="E13" s="6">
        <v>1010</v>
      </c>
      <c r="F13" s="6">
        <v>1003</v>
      </c>
      <c r="G13" s="6">
        <v>832</v>
      </c>
      <c r="H13" s="6">
        <v>758</v>
      </c>
      <c r="I13" s="6">
        <v>568</v>
      </c>
      <c r="J13" s="6">
        <v>484</v>
      </c>
      <c r="K13" s="6">
        <v>618</v>
      </c>
      <c r="L13" s="6">
        <v>742</v>
      </c>
      <c r="M13" s="6">
        <v>620</v>
      </c>
      <c r="N13" s="6">
        <v>747</v>
      </c>
      <c r="O13" s="6">
        <v>772</v>
      </c>
      <c r="P13" s="6">
        <v>520</v>
      </c>
      <c r="Q13" s="6">
        <v>574</v>
      </c>
      <c r="R13" s="6">
        <v>614</v>
      </c>
      <c r="S13" s="6">
        <v>456</v>
      </c>
    </row>
    <row r="14" spans="2:19" ht="20.100000000000001" customHeight="1" thickBot="1" x14ac:dyDescent="0.25">
      <c r="B14" s="5" t="s">
        <v>38</v>
      </c>
      <c r="C14" s="6">
        <v>4846</v>
      </c>
      <c r="D14" s="6">
        <v>4303</v>
      </c>
      <c r="E14" s="6">
        <v>3955</v>
      </c>
      <c r="F14" s="6">
        <v>3491</v>
      </c>
      <c r="G14" s="6">
        <v>2905</v>
      </c>
      <c r="H14" s="6">
        <v>2955</v>
      </c>
      <c r="I14" s="6">
        <v>2468</v>
      </c>
      <c r="J14" s="6">
        <v>2582</v>
      </c>
      <c r="K14" s="6">
        <v>2206</v>
      </c>
      <c r="L14" s="6">
        <v>2187</v>
      </c>
      <c r="M14" s="6">
        <v>2524</v>
      </c>
      <c r="N14" s="6">
        <v>2411</v>
      </c>
      <c r="O14" s="6">
        <v>2268</v>
      </c>
      <c r="P14" s="6">
        <v>2064</v>
      </c>
      <c r="Q14" s="6">
        <v>2150</v>
      </c>
      <c r="R14" s="6">
        <v>2625</v>
      </c>
      <c r="S14" s="6">
        <v>2199</v>
      </c>
    </row>
    <row r="15" spans="2:19" ht="20.100000000000001" customHeight="1" thickBot="1" x14ac:dyDescent="0.25">
      <c r="B15" s="5" t="s">
        <v>39</v>
      </c>
      <c r="C15" s="6">
        <v>1565</v>
      </c>
      <c r="D15" s="6">
        <v>1444</v>
      </c>
      <c r="E15" s="6">
        <v>1191</v>
      </c>
      <c r="F15" s="6">
        <v>1559</v>
      </c>
      <c r="G15" s="6">
        <v>1172</v>
      </c>
      <c r="H15" s="6">
        <v>1012</v>
      </c>
      <c r="I15" s="6">
        <v>1021</v>
      </c>
      <c r="J15" s="6">
        <v>931</v>
      </c>
      <c r="K15" s="6">
        <v>1098</v>
      </c>
      <c r="L15" s="6">
        <v>1160</v>
      </c>
      <c r="M15" s="6">
        <v>1098</v>
      </c>
      <c r="N15" s="6">
        <v>1282</v>
      </c>
      <c r="O15" s="6">
        <v>796</v>
      </c>
      <c r="P15" s="6">
        <v>788</v>
      </c>
      <c r="Q15" s="6">
        <v>866</v>
      </c>
      <c r="R15" s="6">
        <v>807</v>
      </c>
      <c r="S15" s="6">
        <v>654</v>
      </c>
    </row>
    <row r="16" spans="2:19" ht="20.100000000000001" customHeight="1" thickBot="1" x14ac:dyDescent="0.25">
      <c r="B16" s="5" t="s">
        <v>40</v>
      </c>
      <c r="C16" s="6">
        <v>26166</v>
      </c>
      <c r="D16" s="6">
        <v>23893</v>
      </c>
      <c r="E16" s="6">
        <v>20944</v>
      </c>
      <c r="F16" s="6">
        <v>19614</v>
      </c>
      <c r="G16" s="6">
        <v>17243</v>
      </c>
      <c r="H16" s="6">
        <v>16733</v>
      </c>
      <c r="I16" s="6">
        <v>16918</v>
      </c>
      <c r="J16" s="6">
        <v>15844</v>
      </c>
      <c r="K16" s="6">
        <v>16388</v>
      </c>
      <c r="L16" s="6">
        <v>17233</v>
      </c>
      <c r="M16" s="6">
        <v>18242</v>
      </c>
      <c r="N16" s="6">
        <v>19017</v>
      </c>
      <c r="O16" s="6">
        <v>17698</v>
      </c>
      <c r="P16" s="6">
        <v>18145</v>
      </c>
      <c r="Q16" s="6">
        <v>17922</v>
      </c>
      <c r="R16" s="6">
        <v>19656</v>
      </c>
      <c r="S16" s="6">
        <v>18617</v>
      </c>
    </row>
    <row r="17" spans="2:19" ht="20.100000000000001" customHeight="1" thickBot="1" x14ac:dyDescent="0.25">
      <c r="B17" s="5" t="s">
        <v>41</v>
      </c>
      <c r="C17" s="6">
        <v>7349</v>
      </c>
      <c r="D17" s="6">
        <v>7867</v>
      </c>
      <c r="E17" s="6">
        <v>6790</v>
      </c>
      <c r="F17" s="6">
        <v>7022</v>
      </c>
      <c r="G17" s="6">
        <v>6947</v>
      </c>
      <c r="H17" s="6">
        <v>5367</v>
      </c>
      <c r="I17" s="6">
        <v>5182</v>
      </c>
      <c r="J17" s="6">
        <v>5945</v>
      </c>
      <c r="K17" s="6">
        <v>7098</v>
      </c>
      <c r="L17" s="6">
        <v>6641</v>
      </c>
      <c r="M17" s="6">
        <v>7033</v>
      </c>
      <c r="N17" s="6">
        <v>6937</v>
      </c>
      <c r="O17" s="6">
        <v>6146</v>
      </c>
      <c r="P17" s="6">
        <v>5689</v>
      </c>
      <c r="Q17" s="6">
        <v>5765</v>
      </c>
      <c r="R17" s="6">
        <v>5494</v>
      </c>
      <c r="S17" s="6">
        <v>4871</v>
      </c>
    </row>
    <row r="18" spans="2:19" ht="20.100000000000001" customHeight="1" thickBot="1" x14ac:dyDescent="0.25">
      <c r="B18" s="5" t="s">
        <v>42</v>
      </c>
      <c r="C18" s="6">
        <v>25580</v>
      </c>
      <c r="D18" s="6">
        <v>23566</v>
      </c>
      <c r="E18" s="6">
        <v>20917</v>
      </c>
      <c r="F18" s="6">
        <v>19413</v>
      </c>
      <c r="G18" s="6">
        <v>17212</v>
      </c>
      <c r="H18" s="6">
        <v>16294</v>
      </c>
      <c r="I18" s="6">
        <v>16798</v>
      </c>
      <c r="J18" s="6">
        <v>15780</v>
      </c>
      <c r="K18" s="6">
        <v>16050</v>
      </c>
      <c r="L18" s="6">
        <v>16641</v>
      </c>
      <c r="M18" s="6">
        <v>18085</v>
      </c>
      <c r="N18" s="6">
        <v>19370</v>
      </c>
      <c r="O18" s="6">
        <v>17079</v>
      </c>
      <c r="P18" s="6">
        <v>17272</v>
      </c>
      <c r="Q18" s="6">
        <v>17984</v>
      </c>
      <c r="R18" s="6">
        <v>19037</v>
      </c>
      <c r="S18" s="6">
        <v>18600</v>
      </c>
    </row>
    <row r="19" spans="2:19" ht="20.100000000000001" customHeight="1" thickBot="1" x14ac:dyDescent="0.25">
      <c r="B19" s="5" t="s">
        <v>43</v>
      </c>
      <c r="C19" s="6">
        <v>6928</v>
      </c>
      <c r="D19" s="6">
        <v>7637</v>
      </c>
      <c r="E19" s="6">
        <v>6784</v>
      </c>
      <c r="F19" s="6">
        <v>7038</v>
      </c>
      <c r="G19" s="6">
        <v>6852</v>
      </c>
      <c r="H19" s="6">
        <v>5229</v>
      </c>
      <c r="I19" s="6">
        <v>4930</v>
      </c>
      <c r="J19" s="6">
        <v>5962</v>
      </c>
      <c r="K19" s="6">
        <v>6914</v>
      </c>
      <c r="L19" s="6">
        <v>6184</v>
      </c>
      <c r="M19" s="6">
        <v>6749</v>
      </c>
      <c r="N19" s="6">
        <v>6553</v>
      </c>
      <c r="O19" s="6">
        <v>5768</v>
      </c>
      <c r="P19" s="6">
        <v>5142</v>
      </c>
      <c r="Q19" s="6">
        <v>5467</v>
      </c>
      <c r="R19" s="6">
        <v>5246</v>
      </c>
      <c r="S19" s="6">
        <v>4802</v>
      </c>
    </row>
    <row r="20" spans="2:19" ht="20.100000000000001" customHeight="1" thickBot="1" x14ac:dyDescent="0.25">
      <c r="B20" s="5" t="s">
        <v>45</v>
      </c>
      <c r="C20" s="6">
        <v>5410</v>
      </c>
      <c r="D20" s="6">
        <v>5013</v>
      </c>
      <c r="E20" s="6">
        <v>3965</v>
      </c>
      <c r="F20" s="6">
        <v>2782</v>
      </c>
      <c r="G20" s="6">
        <v>3228</v>
      </c>
      <c r="H20" s="6">
        <v>2314</v>
      </c>
      <c r="I20" s="6">
        <v>2217</v>
      </c>
      <c r="J20" s="6">
        <v>1822</v>
      </c>
      <c r="K20" s="6">
        <v>1917</v>
      </c>
      <c r="L20" s="6">
        <v>1778</v>
      </c>
      <c r="M20" s="6">
        <v>1966</v>
      </c>
      <c r="N20" s="6">
        <v>2040</v>
      </c>
      <c r="O20" s="6">
        <v>1725</v>
      </c>
      <c r="P20" s="6">
        <v>1461</v>
      </c>
      <c r="Q20" s="6">
        <v>1721</v>
      </c>
      <c r="R20" s="6">
        <v>1663</v>
      </c>
      <c r="S20" s="6">
        <v>1880</v>
      </c>
    </row>
    <row r="21" spans="2:19" ht="20.100000000000001" customHeight="1" thickBot="1" x14ac:dyDescent="0.25">
      <c r="B21" s="5" t="s">
        <v>44</v>
      </c>
      <c r="C21" s="6">
        <v>2074</v>
      </c>
      <c r="D21" s="6">
        <v>1607</v>
      </c>
      <c r="E21" s="6">
        <v>1558</v>
      </c>
      <c r="F21" s="6">
        <v>983</v>
      </c>
      <c r="G21" s="6">
        <v>1348</v>
      </c>
      <c r="H21" s="6">
        <v>1179</v>
      </c>
      <c r="I21" s="6">
        <v>1229</v>
      </c>
      <c r="J21" s="6">
        <v>1141</v>
      </c>
      <c r="K21" s="6">
        <v>1329</v>
      </c>
      <c r="L21" s="6">
        <v>1017</v>
      </c>
      <c r="M21" s="6">
        <v>909</v>
      </c>
      <c r="N21" s="6">
        <v>985</v>
      </c>
      <c r="O21" s="6">
        <v>606</v>
      </c>
      <c r="P21" s="6">
        <v>545</v>
      </c>
      <c r="Q21" s="6">
        <v>330</v>
      </c>
      <c r="R21" s="6">
        <v>310</v>
      </c>
      <c r="S21" s="6">
        <v>214</v>
      </c>
    </row>
    <row r="22" spans="2:19" ht="20.100000000000001" customHeight="1" thickBot="1" x14ac:dyDescent="0.25">
      <c r="B22" s="5" t="s">
        <v>46</v>
      </c>
      <c r="C22" s="6">
        <v>4759</v>
      </c>
      <c r="D22" s="6">
        <v>4265</v>
      </c>
      <c r="E22" s="6">
        <v>4647</v>
      </c>
      <c r="F22" s="6">
        <v>4575</v>
      </c>
      <c r="G22" s="6">
        <v>3803</v>
      </c>
      <c r="H22" s="6">
        <v>3281</v>
      </c>
      <c r="I22" s="6">
        <v>3559</v>
      </c>
      <c r="J22" s="6">
        <v>2991</v>
      </c>
      <c r="K22" s="6">
        <v>3002</v>
      </c>
      <c r="L22" s="6">
        <v>3068</v>
      </c>
      <c r="M22" s="6">
        <v>3715</v>
      </c>
      <c r="N22" s="6">
        <v>4274</v>
      </c>
      <c r="O22" s="6">
        <v>3825</v>
      </c>
      <c r="P22" s="6">
        <v>3578</v>
      </c>
      <c r="Q22" s="6">
        <v>3768</v>
      </c>
      <c r="R22" s="6">
        <v>4474</v>
      </c>
      <c r="S22" s="6">
        <v>3955</v>
      </c>
    </row>
    <row r="23" spans="2:19" ht="20.100000000000001" customHeight="1" thickBot="1" x14ac:dyDescent="0.25">
      <c r="B23" s="5" t="s">
        <v>47</v>
      </c>
      <c r="C23" s="6">
        <v>1644</v>
      </c>
      <c r="D23" s="6">
        <v>1705</v>
      </c>
      <c r="E23" s="6">
        <v>1531</v>
      </c>
      <c r="F23" s="6">
        <v>1589</v>
      </c>
      <c r="G23" s="6">
        <v>1486</v>
      </c>
      <c r="H23" s="6">
        <v>1103</v>
      </c>
      <c r="I23" s="6">
        <v>926</v>
      </c>
      <c r="J23" s="6">
        <v>862</v>
      </c>
      <c r="K23" s="6">
        <v>1057</v>
      </c>
      <c r="L23" s="6">
        <v>1164</v>
      </c>
      <c r="M23" s="6">
        <v>1226</v>
      </c>
      <c r="N23" s="6">
        <v>1586</v>
      </c>
      <c r="O23" s="6">
        <v>1271</v>
      </c>
      <c r="P23" s="6">
        <v>1247</v>
      </c>
      <c r="Q23" s="6">
        <v>1572</v>
      </c>
      <c r="R23" s="6">
        <v>1423</v>
      </c>
      <c r="S23" s="6">
        <v>1297</v>
      </c>
    </row>
    <row r="24" spans="2:19" ht="20.100000000000001" customHeight="1" thickBot="1" x14ac:dyDescent="0.25">
      <c r="B24" s="5" t="s">
        <v>48</v>
      </c>
      <c r="C24" s="6">
        <v>2031</v>
      </c>
      <c r="D24" s="6">
        <v>2278</v>
      </c>
      <c r="E24" s="6">
        <v>2275</v>
      </c>
      <c r="F24" s="6">
        <v>2273</v>
      </c>
      <c r="G24" s="6">
        <v>1706</v>
      </c>
      <c r="H24" s="6">
        <v>1555</v>
      </c>
      <c r="I24" s="6">
        <v>1591</v>
      </c>
      <c r="J24" s="6">
        <v>1587</v>
      </c>
      <c r="K24" s="6">
        <v>1404</v>
      </c>
      <c r="L24" s="6">
        <v>1559</v>
      </c>
      <c r="M24" s="6">
        <v>1757</v>
      </c>
      <c r="N24" s="6">
        <v>2031</v>
      </c>
      <c r="O24" s="6">
        <v>1848</v>
      </c>
      <c r="P24" s="6">
        <v>2158</v>
      </c>
      <c r="Q24" s="6">
        <v>1398</v>
      </c>
      <c r="R24" s="6">
        <v>1949</v>
      </c>
      <c r="S24" s="6">
        <v>981</v>
      </c>
    </row>
    <row r="25" spans="2:19" ht="20.100000000000001" customHeight="1" thickBot="1" x14ac:dyDescent="0.25">
      <c r="B25" s="5" t="s">
        <v>49</v>
      </c>
      <c r="C25" s="6">
        <v>1230</v>
      </c>
      <c r="D25" s="6">
        <v>1411</v>
      </c>
      <c r="E25" s="6">
        <v>1445</v>
      </c>
      <c r="F25" s="6">
        <v>1491</v>
      </c>
      <c r="G25" s="6">
        <v>1068</v>
      </c>
      <c r="H25" s="6">
        <v>1025</v>
      </c>
      <c r="I25" s="6">
        <v>849</v>
      </c>
      <c r="J25" s="6">
        <v>941</v>
      </c>
      <c r="K25" s="6">
        <v>1163</v>
      </c>
      <c r="L25" s="6">
        <v>871</v>
      </c>
      <c r="M25" s="6">
        <v>1001</v>
      </c>
      <c r="N25" s="6">
        <v>1072</v>
      </c>
      <c r="O25" s="6">
        <v>1108</v>
      </c>
      <c r="P25" s="6">
        <v>703</v>
      </c>
      <c r="Q25" s="6">
        <v>949</v>
      </c>
      <c r="R25" s="6">
        <v>771</v>
      </c>
      <c r="S25" s="6">
        <v>543</v>
      </c>
    </row>
    <row r="26" spans="2:19" ht="20.100000000000001" customHeight="1" thickBot="1" x14ac:dyDescent="0.25">
      <c r="B26" s="5" t="s">
        <v>50</v>
      </c>
      <c r="C26" s="6">
        <v>70766</v>
      </c>
      <c r="D26" s="6">
        <v>64849</v>
      </c>
      <c r="E26" s="6">
        <v>58045</v>
      </c>
      <c r="F26" s="6">
        <v>53245</v>
      </c>
      <c r="G26" s="6">
        <v>47001</v>
      </c>
      <c r="H26" s="6">
        <v>43924</v>
      </c>
      <c r="I26" s="6">
        <v>44346</v>
      </c>
      <c r="J26" s="6">
        <v>41100</v>
      </c>
      <c r="K26" s="6">
        <v>41581</v>
      </c>
      <c r="L26" s="6">
        <v>43290</v>
      </c>
      <c r="M26" s="6">
        <v>47089</v>
      </c>
      <c r="N26" s="6">
        <v>49974</v>
      </c>
      <c r="O26" s="6">
        <v>45213</v>
      </c>
      <c r="P26" s="6">
        <v>45406</v>
      </c>
      <c r="Q26" s="6">
        <v>45654</v>
      </c>
      <c r="R26" s="6">
        <v>50275</v>
      </c>
      <c r="S26" s="6">
        <v>47013</v>
      </c>
    </row>
    <row r="27" spans="2:19" ht="20.100000000000001" customHeight="1" thickBot="1" x14ac:dyDescent="0.25">
      <c r="B27" s="5" t="s">
        <v>51</v>
      </c>
      <c r="C27" s="6">
        <v>21916</v>
      </c>
      <c r="D27" s="6">
        <v>22595</v>
      </c>
      <c r="E27" s="6">
        <v>20309</v>
      </c>
      <c r="F27" s="6">
        <v>20685</v>
      </c>
      <c r="G27" s="6">
        <v>19705</v>
      </c>
      <c r="H27" s="6">
        <v>15673</v>
      </c>
      <c r="I27" s="6">
        <v>14705</v>
      </c>
      <c r="J27" s="6">
        <v>16266</v>
      </c>
      <c r="K27" s="6">
        <v>19277</v>
      </c>
      <c r="L27" s="6">
        <v>17779</v>
      </c>
      <c r="M27" s="6">
        <v>18636</v>
      </c>
      <c r="N27" s="6">
        <v>19162</v>
      </c>
      <c r="O27" s="6">
        <v>16467</v>
      </c>
      <c r="P27" s="6">
        <v>14634</v>
      </c>
      <c r="Q27" s="6">
        <v>15523</v>
      </c>
      <c r="R27" s="6">
        <v>14665</v>
      </c>
      <c r="S27" s="6">
        <v>12837</v>
      </c>
    </row>
    <row r="28" spans="2:19" ht="20.100000000000001" customHeight="1" thickBot="1" x14ac:dyDescent="0.25">
      <c r="B28" s="5" t="s">
        <v>52</v>
      </c>
      <c r="C28" s="6">
        <f t="shared" ref="C28:O28" si="0">SUM(C12:C13)</f>
        <v>3100</v>
      </c>
      <c r="D28" s="6">
        <f t="shared" si="0"/>
        <v>2455</v>
      </c>
      <c r="E28" s="6">
        <f t="shared" si="0"/>
        <v>2352</v>
      </c>
      <c r="F28" s="6">
        <f t="shared" si="0"/>
        <v>2100</v>
      </c>
      <c r="G28" s="6">
        <f t="shared" si="0"/>
        <v>1736</v>
      </c>
      <c r="H28" s="6">
        <f t="shared" si="0"/>
        <v>1550</v>
      </c>
      <c r="I28" s="6">
        <f t="shared" si="0"/>
        <v>1363</v>
      </c>
      <c r="J28" s="6">
        <f t="shared" si="0"/>
        <v>978</v>
      </c>
      <c r="K28" s="6">
        <f t="shared" si="0"/>
        <v>1232</v>
      </c>
      <c r="L28" s="6">
        <f t="shared" si="0"/>
        <v>1566</v>
      </c>
      <c r="M28" s="6">
        <f t="shared" si="0"/>
        <v>1420</v>
      </c>
      <c r="N28" s="6">
        <f t="shared" si="0"/>
        <v>1578</v>
      </c>
      <c r="O28" s="6">
        <f t="shared" si="0"/>
        <v>1542</v>
      </c>
      <c r="P28" s="6">
        <v>1248</v>
      </c>
      <c r="Q28" s="6">
        <v>1285</v>
      </c>
      <c r="R28" s="6">
        <v>1485</v>
      </c>
      <c r="S28" s="6">
        <f>SUM(S12:S13)</f>
        <v>1237</v>
      </c>
    </row>
    <row r="29" spans="2:19" ht="20.100000000000001" customHeight="1" thickBot="1" x14ac:dyDescent="0.25">
      <c r="B29" s="5" t="s">
        <v>53</v>
      </c>
      <c r="C29" s="6">
        <f t="shared" ref="C29:O29" si="1">SUM(C14:C15)</f>
        <v>6411</v>
      </c>
      <c r="D29" s="6">
        <f t="shared" si="1"/>
        <v>5747</v>
      </c>
      <c r="E29" s="6">
        <f t="shared" si="1"/>
        <v>5146</v>
      </c>
      <c r="F29" s="6">
        <f t="shared" si="1"/>
        <v>5050</v>
      </c>
      <c r="G29" s="6">
        <f t="shared" si="1"/>
        <v>4077</v>
      </c>
      <c r="H29" s="6">
        <f t="shared" si="1"/>
        <v>3967</v>
      </c>
      <c r="I29" s="6">
        <f t="shared" si="1"/>
        <v>3489</v>
      </c>
      <c r="J29" s="6">
        <f t="shared" si="1"/>
        <v>3513</v>
      </c>
      <c r="K29" s="6">
        <f t="shared" si="1"/>
        <v>3304</v>
      </c>
      <c r="L29" s="6">
        <f t="shared" si="1"/>
        <v>3347</v>
      </c>
      <c r="M29" s="6">
        <f t="shared" si="1"/>
        <v>3622</v>
      </c>
      <c r="N29" s="6">
        <f t="shared" si="1"/>
        <v>3693</v>
      </c>
      <c r="O29" s="6">
        <f t="shared" si="1"/>
        <v>3064</v>
      </c>
      <c r="P29" s="6">
        <v>2852</v>
      </c>
      <c r="Q29" s="6">
        <v>3016</v>
      </c>
      <c r="R29" s="6">
        <v>3432</v>
      </c>
      <c r="S29" s="6">
        <f>SUM(S14:S15)</f>
        <v>2853</v>
      </c>
    </row>
    <row r="30" spans="2:19" ht="20.100000000000001" customHeight="1" thickBot="1" x14ac:dyDescent="0.25">
      <c r="B30" s="5" t="s">
        <v>54</v>
      </c>
      <c r="C30" s="6">
        <f t="shared" ref="C30:O30" si="2">SUM(C16:C17)</f>
        <v>33515</v>
      </c>
      <c r="D30" s="6">
        <f t="shared" si="2"/>
        <v>31760</v>
      </c>
      <c r="E30" s="6">
        <f t="shared" si="2"/>
        <v>27734</v>
      </c>
      <c r="F30" s="6">
        <f t="shared" si="2"/>
        <v>26636</v>
      </c>
      <c r="G30" s="6">
        <f t="shared" si="2"/>
        <v>24190</v>
      </c>
      <c r="H30" s="6">
        <f t="shared" si="2"/>
        <v>22100</v>
      </c>
      <c r="I30" s="6">
        <f t="shared" si="2"/>
        <v>22100</v>
      </c>
      <c r="J30" s="6">
        <f t="shared" si="2"/>
        <v>21789</v>
      </c>
      <c r="K30" s="6">
        <f t="shared" si="2"/>
        <v>23486</v>
      </c>
      <c r="L30" s="6">
        <f t="shared" si="2"/>
        <v>23874</v>
      </c>
      <c r="M30" s="6">
        <f t="shared" si="2"/>
        <v>25275</v>
      </c>
      <c r="N30" s="6">
        <f t="shared" si="2"/>
        <v>25954</v>
      </c>
      <c r="O30" s="6">
        <f t="shared" si="2"/>
        <v>23844</v>
      </c>
      <c r="P30" s="6">
        <v>23834</v>
      </c>
      <c r="Q30" s="6">
        <v>23687</v>
      </c>
      <c r="R30" s="6">
        <v>25150</v>
      </c>
      <c r="S30" s="6">
        <f>SUM(S16:S17)</f>
        <v>23488</v>
      </c>
    </row>
    <row r="31" spans="2:19" ht="20.100000000000001" customHeight="1" thickBot="1" x14ac:dyDescent="0.25">
      <c r="B31" s="5" t="s">
        <v>55</v>
      </c>
      <c r="C31" s="6">
        <f t="shared" ref="C31:O31" si="3">SUM(C18:C19)</f>
        <v>32508</v>
      </c>
      <c r="D31" s="6">
        <f t="shared" si="3"/>
        <v>31203</v>
      </c>
      <c r="E31" s="6">
        <f t="shared" si="3"/>
        <v>27701</v>
      </c>
      <c r="F31" s="6">
        <f t="shared" si="3"/>
        <v>26451</v>
      </c>
      <c r="G31" s="6">
        <f t="shared" si="3"/>
        <v>24064</v>
      </c>
      <c r="H31" s="6">
        <f t="shared" si="3"/>
        <v>21523</v>
      </c>
      <c r="I31" s="6">
        <f t="shared" si="3"/>
        <v>21728</v>
      </c>
      <c r="J31" s="6">
        <f t="shared" si="3"/>
        <v>21742</v>
      </c>
      <c r="K31" s="6">
        <f t="shared" si="3"/>
        <v>22964</v>
      </c>
      <c r="L31" s="6">
        <f t="shared" si="3"/>
        <v>22825</v>
      </c>
      <c r="M31" s="6">
        <f t="shared" si="3"/>
        <v>24834</v>
      </c>
      <c r="N31" s="6">
        <f t="shared" si="3"/>
        <v>25923</v>
      </c>
      <c r="O31" s="6">
        <f t="shared" si="3"/>
        <v>22847</v>
      </c>
      <c r="P31" s="6">
        <v>22414</v>
      </c>
      <c r="Q31" s="6">
        <v>23451</v>
      </c>
      <c r="R31" s="6">
        <v>24283</v>
      </c>
      <c r="S31" s="6">
        <f>SUM(S18:S19)</f>
        <v>23402</v>
      </c>
    </row>
    <row r="32" spans="2:19" ht="20.100000000000001" customHeight="1" thickBot="1" x14ac:dyDescent="0.25">
      <c r="B32" s="5" t="s">
        <v>56</v>
      </c>
      <c r="C32" s="6">
        <f t="shared" ref="C32:O32" si="4">SUM(C20:C21)</f>
        <v>7484</v>
      </c>
      <c r="D32" s="6">
        <f t="shared" si="4"/>
        <v>6620</v>
      </c>
      <c r="E32" s="6">
        <f t="shared" si="4"/>
        <v>5523</v>
      </c>
      <c r="F32" s="6">
        <f t="shared" si="4"/>
        <v>3765</v>
      </c>
      <c r="G32" s="6">
        <f t="shared" si="4"/>
        <v>4576</v>
      </c>
      <c r="H32" s="6">
        <f t="shared" si="4"/>
        <v>3493</v>
      </c>
      <c r="I32" s="6">
        <f t="shared" si="4"/>
        <v>3446</v>
      </c>
      <c r="J32" s="6">
        <f t="shared" si="4"/>
        <v>2963</v>
      </c>
      <c r="K32" s="6">
        <f t="shared" si="4"/>
        <v>3246</v>
      </c>
      <c r="L32" s="6">
        <f t="shared" si="4"/>
        <v>2795</v>
      </c>
      <c r="M32" s="6">
        <f t="shared" si="4"/>
        <v>2875</v>
      </c>
      <c r="N32" s="6">
        <f t="shared" si="4"/>
        <v>3025</v>
      </c>
      <c r="O32" s="6">
        <f t="shared" si="4"/>
        <v>2331</v>
      </c>
      <c r="P32" s="6">
        <v>2006</v>
      </c>
      <c r="Q32" s="6">
        <v>2051</v>
      </c>
      <c r="R32" s="6">
        <v>1973</v>
      </c>
      <c r="S32" s="6">
        <f>SUM(S20:S21)</f>
        <v>2094</v>
      </c>
    </row>
    <row r="33" spans="2:19" ht="20.100000000000001" customHeight="1" thickBot="1" x14ac:dyDescent="0.25">
      <c r="B33" s="5" t="s">
        <v>57</v>
      </c>
      <c r="C33" s="6">
        <f t="shared" ref="C33:O33" si="5">SUM(C22:C23)</f>
        <v>6403</v>
      </c>
      <c r="D33" s="6">
        <f t="shared" si="5"/>
        <v>5970</v>
      </c>
      <c r="E33" s="6">
        <f t="shared" si="5"/>
        <v>6178</v>
      </c>
      <c r="F33" s="6">
        <f t="shared" si="5"/>
        <v>6164</v>
      </c>
      <c r="G33" s="6">
        <f t="shared" si="5"/>
        <v>5289</v>
      </c>
      <c r="H33" s="6">
        <f t="shared" si="5"/>
        <v>4384</v>
      </c>
      <c r="I33" s="6">
        <f t="shared" si="5"/>
        <v>4485</v>
      </c>
      <c r="J33" s="6">
        <f t="shared" si="5"/>
        <v>3853</v>
      </c>
      <c r="K33" s="6">
        <f t="shared" si="5"/>
        <v>4059</v>
      </c>
      <c r="L33" s="6">
        <f t="shared" si="5"/>
        <v>4232</v>
      </c>
      <c r="M33" s="6">
        <f t="shared" si="5"/>
        <v>4941</v>
      </c>
      <c r="N33" s="6">
        <f t="shared" si="5"/>
        <v>5860</v>
      </c>
      <c r="O33" s="6">
        <f t="shared" si="5"/>
        <v>5096</v>
      </c>
      <c r="P33" s="6">
        <v>4825</v>
      </c>
      <c r="Q33" s="6">
        <v>5340</v>
      </c>
      <c r="R33" s="6">
        <v>5897</v>
      </c>
      <c r="S33" s="6">
        <f>SUM(S22:S23)</f>
        <v>5252</v>
      </c>
    </row>
    <row r="34" spans="2:19" ht="20.100000000000001" customHeight="1" thickBot="1" x14ac:dyDescent="0.25">
      <c r="B34" s="5" t="s">
        <v>58</v>
      </c>
      <c r="C34" s="6">
        <f t="shared" ref="C34:O34" si="6">SUM(C24:C25)</f>
        <v>3261</v>
      </c>
      <c r="D34" s="6">
        <f t="shared" si="6"/>
        <v>3689</v>
      </c>
      <c r="E34" s="6">
        <f t="shared" si="6"/>
        <v>3720</v>
      </c>
      <c r="F34" s="6">
        <f t="shared" si="6"/>
        <v>3764</v>
      </c>
      <c r="G34" s="6">
        <f t="shared" si="6"/>
        <v>2774</v>
      </c>
      <c r="H34" s="6">
        <f t="shared" si="6"/>
        <v>2580</v>
      </c>
      <c r="I34" s="6">
        <f t="shared" si="6"/>
        <v>2440</v>
      </c>
      <c r="J34" s="6">
        <f t="shared" si="6"/>
        <v>2528</v>
      </c>
      <c r="K34" s="6">
        <f t="shared" si="6"/>
        <v>2567</v>
      </c>
      <c r="L34" s="6">
        <f t="shared" si="6"/>
        <v>2430</v>
      </c>
      <c r="M34" s="6">
        <f t="shared" si="6"/>
        <v>2758</v>
      </c>
      <c r="N34" s="6">
        <f t="shared" si="6"/>
        <v>3103</v>
      </c>
      <c r="O34" s="6">
        <f t="shared" si="6"/>
        <v>2956</v>
      </c>
      <c r="P34" s="6">
        <v>2861</v>
      </c>
      <c r="Q34" s="6">
        <v>2347</v>
      </c>
      <c r="R34" s="6">
        <v>2720</v>
      </c>
      <c r="S34" s="6">
        <f>SUM(S24:S25)</f>
        <v>1524</v>
      </c>
    </row>
    <row r="35" spans="2:19" ht="20.100000000000001" customHeight="1" thickBot="1" x14ac:dyDescent="0.25">
      <c r="B35" s="14" t="s">
        <v>59</v>
      </c>
      <c r="C35" s="13">
        <f t="shared" ref="C35:O35" si="7">SUM(C26:C27)</f>
        <v>92682</v>
      </c>
      <c r="D35" s="13">
        <f t="shared" si="7"/>
        <v>87444</v>
      </c>
      <c r="E35" s="13">
        <f t="shared" si="7"/>
        <v>78354</v>
      </c>
      <c r="F35" s="13">
        <f t="shared" si="7"/>
        <v>73930</v>
      </c>
      <c r="G35" s="13">
        <f t="shared" si="7"/>
        <v>66706</v>
      </c>
      <c r="H35" s="13">
        <f t="shared" si="7"/>
        <v>59597</v>
      </c>
      <c r="I35" s="13">
        <f t="shared" si="7"/>
        <v>59051</v>
      </c>
      <c r="J35" s="13">
        <f t="shared" si="7"/>
        <v>57366</v>
      </c>
      <c r="K35" s="13">
        <f t="shared" si="7"/>
        <v>60858</v>
      </c>
      <c r="L35" s="13">
        <f t="shared" si="7"/>
        <v>61069</v>
      </c>
      <c r="M35" s="13">
        <f t="shared" si="7"/>
        <v>65725</v>
      </c>
      <c r="N35" s="13">
        <f t="shared" si="7"/>
        <v>69136</v>
      </c>
      <c r="O35" s="13">
        <f t="shared" si="7"/>
        <v>61680</v>
      </c>
      <c r="P35" s="13">
        <f>SUM(P26:P27)</f>
        <v>60040</v>
      </c>
      <c r="Q35" s="13">
        <f>SUM(Q26:Q27)</f>
        <v>61177</v>
      </c>
      <c r="R35" s="13">
        <v>64940</v>
      </c>
      <c r="S35" s="13">
        <f>SUM(S26:S27)</f>
        <v>59850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1:S39"/>
  <sheetViews>
    <sheetView workbookViewId="0"/>
  </sheetViews>
  <sheetFormatPr baseColWidth="10" defaultRowHeight="12.75" x14ac:dyDescent="0.2"/>
  <cols>
    <col min="1" max="1" width="8.625" customWidth="1"/>
    <col min="2" max="2" width="44.125" customWidth="1"/>
  </cols>
  <sheetData>
    <row r="11" spans="2:19" ht="20.100000000000001" customHeight="1" thickBot="1" x14ac:dyDescent="0.25">
      <c r="B11" s="7"/>
      <c r="C11" s="4">
        <v>2008</v>
      </c>
      <c r="D11" s="4">
        <v>2009</v>
      </c>
      <c r="E11" s="4">
        <v>2010</v>
      </c>
      <c r="F11" s="4">
        <v>2011</v>
      </c>
      <c r="G11" s="4">
        <v>2012</v>
      </c>
      <c r="H11" s="4">
        <v>2013</v>
      </c>
      <c r="I11" s="4">
        <v>2014</v>
      </c>
      <c r="J11" s="4">
        <v>2015</v>
      </c>
      <c r="K11" s="4">
        <v>2016</v>
      </c>
      <c r="L11" s="4">
        <v>2017</v>
      </c>
      <c r="M11" s="4">
        <v>2018</v>
      </c>
      <c r="N11" s="4">
        <v>2019</v>
      </c>
      <c r="O11" s="4">
        <v>2020</v>
      </c>
      <c r="P11" s="4">
        <v>2021</v>
      </c>
      <c r="Q11" s="4">
        <v>2022</v>
      </c>
      <c r="R11" s="4">
        <v>2023</v>
      </c>
      <c r="S11" s="4">
        <v>2024</v>
      </c>
    </row>
    <row r="12" spans="2:19" ht="20.100000000000001" customHeight="1" thickBot="1" x14ac:dyDescent="0.25">
      <c r="B12" s="5" t="s">
        <v>60</v>
      </c>
      <c r="C12" s="6">
        <v>6606</v>
      </c>
      <c r="D12" s="6">
        <v>6627</v>
      </c>
      <c r="E12" s="6">
        <v>5653</v>
      </c>
      <c r="F12" s="6">
        <v>4933</v>
      </c>
      <c r="G12" s="6">
        <v>4266</v>
      </c>
      <c r="H12" s="6">
        <v>3963</v>
      </c>
      <c r="I12" s="6">
        <v>3972</v>
      </c>
      <c r="J12" s="6">
        <v>4145</v>
      </c>
      <c r="K12" s="6">
        <v>4411</v>
      </c>
      <c r="L12" s="6">
        <v>4166</v>
      </c>
      <c r="M12" s="6">
        <v>4653</v>
      </c>
      <c r="N12" s="6">
        <v>4760</v>
      </c>
      <c r="O12" s="6">
        <v>4195</v>
      </c>
      <c r="P12" s="6">
        <v>4429</v>
      </c>
      <c r="Q12" s="6">
        <v>4271</v>
      </c>
      <c r="R12" s="6">
        <v>4241</v>
      </c>
      <c r="S12" s="6">
        <v>3985</v>
      </c>
    </row>
    <row r="13" spans="2:19" ht="20.100000000000001" customHeight="1" thickBot="1" x14ac:dyDescent="0.25">
      <c r="B13" s="5" t="s">
        <v>61</v>
      </c>
      <c r="C13" s="6">
        <v>413</v>
      </c>
      <c r="D13" s="6">
        <v>368</v>
      </c>
      <c r="E13" s="6">
        <v>299</v>
      </c>
      <c r="F13" s="6">
        <v>325</v>
      </c>
      <c r="G13" s="6">
        <v>231</v>
      </c>
      <c r="H13" s="6">
        <v>238</v>
      </c>
      <c r="I13" s="6">
        <v>275</v>
      </c>
      <c r="J13" s="6">
        <v>267</v>
      </c>
      <c r="K13" s="6">
        <v>278</v>
      </c>
      <c r="L13" s="6">
        <v>216</v>
      </c>
      <c r="M13" s="6">
        <v>290</v>
      </c>
      <c r="N13" s="6">
        <v>311</v>
      </c>
      <c r="O13" s="6">
        <v>227</v>
      </c>
      <c r="P13" s="6">
        <v>282</v>
      </c>
      <c r="Q13" s="6">
        <v>273</v>
      </c>
      <c r="R13" s="6">
        <v>309</v>
      </c>
      <c r="S13" s="6">
        <v>236</v>
      </c>
    </row>
    <row r="14" spans="2:19" ht="20.100000000000001" customHeight="1" thickBot="1" x14ac:dyDescent="0.25">
      <c r="B14" s="5" t="s">
        <v>62</v>
      </c>
      <c r="C14" s="6">
        <v>171</v>
      </c>
      <c r="D14" s="6">
        <v>73</v>
      </c>
      <c r="E14" s="6">
        <v>165</v>
      </c>
      <c r="F14" s="6">
        <v>113</v>
      </c>
      <c r="G14" s="6">
        <v>95</v>
      </c>
      <c r="H14" s="6">
        <v>131</v>
      </c>
      <c r="I14" s="6">
        <v>64</v>
      </c>
      <c r="J14" s="6">
        <v>56</v>
      </c>
      <c r="K14" s="6">
        <v>47</v>
      </c>
      <c r="L14" s="6">
        <v>65</v>
      </c>
      <c r="M14" s="6">
        <v>43</v>
      </c>
      <c r="N14" s="6">
        <v>75</v>
      </c>
      <c r="O14" s="6">
        <v>41</v>
      </c>
      <c r="P14" s="6">
        <v>63</v>
      </c>
      <c r="Q14" s="6">
        <v>223</v>
      </c>
      <c r="R14" s="6">
        <v>361</v>
      </c>
      <c r="S14" s="6">
        <v>331</v>
      </c>
    </row>
    <row r="15" spans="2:19" ht="20.100000000000001" customHeight="1" thickBot="1" x14ac:dyDescent="0.25">
      <c r="B15" s="5" t="s">
        <v>63</v>
      </c>
      <c r="C15" s="6">
        <v>13</v>
      </c>
      <c r="D15" s="6">
        <v>7</v>
      </c>
      <c r="E15" s="6">
        <v>4</v>
      </c>
      <c r="F15" s="6">
        <v>0</v>
      </c>
      <c r="G15" s="6">
        <v>2</v>
      </c>
      <c r="H15" s="6">
        <v>3</v>
      </c>
      <c r="I15" s="6">
        <v>1</v>
      </c>
      <c r="J15" s="6">
        <v>4</v>
      </c>
      <c r="K15" s="6">
        <v>12</v>
      </c>
      <c r="L15" s="6">
        <v>7</v>
      </c>
      <c r="M15" s="6">
        <v>3</v>
      </c>
      <c r="N15" s="6">
        <v>3</v>
      </c>
      <c r="O15" s="6">
        <v>15</v>
      </c>
      <c r="P15" s="6">
        <v>5</v>
      </c>
      <c r="Q15" s="6">
        <v>24</v>
      </c>
      <c r="R15" s="6">
        <v>61</v>
      </c>
      <c r="S15" s="6">
        <v>33</v>
      </c>
    </row>
    <row r="16" spans="2:19" ht="20.100000000000001" customHeight="1" thickBot="1" x14ac:dyDescent="0.25">
      <c r="B16" s="5" t="s">
        <v>64</v>
      </c>
      <c r="C16" s="6">
        <v>1047</v>
      </c>
      <c r="D16" s="6">
        <v>859</v>
      </c>
      <c r="E16" s="6">
        <v>748</v>
      </c>
      <c r="F16" s="6">
        <v>791</v>
      </c>
      <c r="G16" s="6">
        <v>653</v>
      </c>
      <c r="H16" s="6">
        <v>590</v>
      </c>
      <c r="I16" s="6">
        <v>565</v>
      </c>
      <c r="J16" s="6">
        <v>728</v>
      </c>
      <c r="K16" s="6">
        <v>948</v>
      </c>
      <c r="L16" s="6">
        <v>749</v>
      </c>
      <c r="M16" s="6">
        <v>785</v>
      </c>
      <c r="N16" s="6">
        <v>872</v>
      </c>
      <c r="O16" s="6">
        <v>761</v>
      </c>
      <c r="P16" s="6">
        <v>1895</v>
      </c>
      <c r="Q16" s="6">
        <v>3919</v>
      </c>
      <c r="R16" s="6">
        <v>3720</v>
      </c>
      <c r="S16" s="6">
        <v>3889</v>
      </c>
    </row>
    <row r="17" spans="2:19" ht="20.100000000000001" customHeight="1" thickBot="1" x14ac:dyDescent="0.25">
      <c r="B17" s="5" t="s">
        <v>65</v>
      </c>
      <c r="C17" s="6">
        <v>64</v>
      </c>
      <c r="D17" s="6">
        <v>55</v>
      </c>
      <c r="E17" s="6">
        <v>45</v>
      </c>
      <c r="F17" s="6">
        <v>49</v>
      </c>
      <c r="G17" s="6">
        <v>57</v>
      </c>
      <c r="H17" s="6">
        <v>23</v>
      </c>
      <c r="I17" s="6">
        <v>58</v>
      </c>
      <c r="J17" s="6">
        <v>60</v>
      </c>
      <c r="K17" s="6">
        <v>87</v>
      </c>
      <c r="L17" s="6">
        <v>44</v>
      </c>
      <c r="M17" s="6">
        <v>50</v>
      </c>
      <c r="N17" s="6">
        <v>76</v>
      </c>
      <c r="O17" s="6">
        <v>86</v>
      </c>
      <c r="P17" s="6">
        <v>113</v>
      </c>
      <c r="Q17" s="6">
        <v>192</v>
      </c>
      <c r="R17" s="6">
        <v>306</v>
      </c>
      <c r="S17" s="6">
        <v>266</v>
      </c>
    </row>
    <row r="18" spans="2:19" ht="20.100000000000001" customHeight="1" thickBot="1" x14ac:dyDescent="0.25">
      <c r="B18" s="5" t="s">
        <v>66</v>
      </c>
      <c r="C18" s="6">
        <v>85</v>
      </c>
      <c r="D18" s="6">
        <v>81</v>
      </c>
      <c r="E18" s="6">
        <v>76</v>
      </c>
      <c r="F18" s="6">
        <v>49</v>
      </c>
      <c r="G18" s="6">
        <v>76</v>
      </c>
      <c r="H18" s="6">
        <v>58</v>
      </c>
      <c r="I18" s="6">
        <v>56</v>
      </c>
      <c r="J18" s="6">
        <v>84</v>
      </c>
      <c r="K18" s="6">
        <v>110</v>
      </c>
      <c r="L18" s="6">
        <v>106</v>
      </c>
      <c r="M18" s="6">
        <v>116</v>
      </c>
      <c r="N18" s="6">
        <v>153</v>
      </c>
      <c r="O18" s="6">
        <v>182</v>
      </c>
      <c r="P18" s="6">
        <v>189</v>
      </c>
      <c r="Q18" s="6">
        <v>394</v>
      </c>
      <c r="R18" s="6">
        <v>378</v>
      </c>
      <c r="S18" s="6">
        <v>401</v>
      </c>
    </row>
    <row r="19" spans="2:19" ht="20.100000000000001" customHeight="1" thickBot="1" x14ac:dyDescent="0.25">
      <c r="B19" s="5" t="s">
        <v>67</v>
      </c>
      <c r="C19" s="6">
        <v>4</v>
      </c>
      <c r="D19" s="6">
        <v>13</v>
      </c>
      <c r="E19" s="6">
        <v>3</v>
      </c>
      <c r="F19" s="6">
        <v>6</v>
      </c>
      <c r="G19" s="6">
        <v>3</v>
      </c>
      <c r="H19" s="6">
        <v>11</v>
      </c>
      <c r="I19" s="6">
        <v>6</v>
      </c>
      <c r="J19" s="6">
        <v>9</v>
      </c>
      <c r="K19" s="6">
        <v>11</v>
      </c>
      <c r="L19" s="6">
        <v>10</v>
      </c>
      <c r="M19" s="6">
        <v>14</v>
      </c>
      <c r="N19" s="6">
        <v>12</v>
      </c>
      <c r="O19" s="6">
        <v>13</v>
      </c>
      <c r="P19" s="6">
        <v>5</v>
      </c>
      <c r="Q19" s="6">
        <v>32</v>
      </c>
      <c r="R19" s="6">
        <v>35</v>
      </c>
      <c r="S19" s="6">
        <v>40</v>
      </c>
    </row>
    <row r="20" spans="2:19" ht="20.100000000000001" customHeight="1" thickBot="1" x14ac:dyDescent="0.25">
      <c r="B20" s="5" t="s">
        <v>69</v>
      </c>
      <c r="C20" s="6">
        <v>2371</v>
      </c>
      <c r="D20" s="6">
        <v>2223</v>
      </c>
      <c r="E20" s="6">
        <v>1798</v>
      </c>
      <c r="F20" s="6">
        <v>1664</v>
      </c>
      <c r="G20" s="6">
        <v>1498</v>
      </c>
      <c r="H20" s="6">
        <v>1295</v>
      </c>
      <c r="I20" s="6">
        <v>1078</v>
      </c>
      <c r="J20" s="6">
        <v>1223</v>
      </c>
      <c r="K20" s="6">
        <v>1397</v>
      </c>
      <c r="L20" s="6">
        <v>1263</v>
      </c>
      <c r="M20" s="6">
        <v>1197</v>
      </c>
      <c r="N20" s="6">
        <v>1108</v>
      </c>
      <c r="O20" s="6">
        <v>1081</v>
      </c>
      <c r="P20" s="6">
        <v>1390</v>
      </c>
      <c r="Q20" s="6">
        <v>2214</v>
      </c>
      <c r="R20" s="6">
        <v>2276</v>
      </c>
      <c r="S20" s="6">
        <v>2218</v>
      </c>
    </row>
    <row r="21" spans="2:19" ht="20.100000000000001" customHeight="1" thickBot="1" x14ac:dyDescent="0.25">
      <c r="B21" s="5" t="s">
        <v>68</v>
      </c>
      <c r="C21" s="6">
        <v>143</v>
      </c>
      <c r="D21" s="6">
        <v>95</v>
      </c>
      <c r="E21" s="6">
        <v>61</v>
      </c>
      <c r="F21" s="6">
        <v>64</v>
      </c>
      <c r="G21" s="6">
        <v>78</v>
      </c>
      <c r="H21" s="6">
        <v>65</v>
      </c>
      <c r="I21" s="6">
        <v>55</v>
      </c>
      <c r="J21" s="6">
        <v>46</v>
      </c>
      <c r="K21" s="6">
        <v>99</v>
      </c>
      <c r="L21" s="6">
        <v>55</v>
      </c>
      <c r="M21" s="6">
        <v>104</v>
      </c>
      <c r="N21" s="6">
        <v>84</v>
      </c>
      <c r="O21" s="6">
        <v>53</v>
      </c>
      <c r="P21" s="6">
        <v>80</v>
      </c>
      <c r="Q21" s="6">
        <v>132</v>
      </c>
      <c r="R21" s="6">
        <v>135</v>
      </c>
      <c r="S21" s="6">
        <v>151</v>
      </c>
    </row>
    <row r="22" spans="2:19" ht="20.100000000000001" customHeight="1" thickBot="1" x14ac:dyDescent="0.25">
      <c r="B22" s="5" t="s">
        <v>70</v>
      </c>
      <c r="C22" s="6">
        <v>7311</v>
      </c>
      <c r="D22" s="6">
        <v>7630</v>
      </c>
      <c r="E22" s="6">
        <v>6550</v>
      </c>
      <c r="F22" s="6">
        <v>6026</v>
      </c>
      <c r="G22" s="6">
        <v>5137</v>
      </c>
      <c r="H22" s="6">
        <v>4857</v>
      </c>
      <c r="I22" s="6">
        <v>4703</v>
      </c>
      <c r="J22" s="6">
        <v>4759</v>
      </c>
      <c r="K22" s="6">
        <v>5211</v>
      </c>
      <c r="L22" s="6">
        <v>4953</v>
      </c>
      <c r="M22" s="6">
        <v>5537</v>
      </c>
      <c r="N22" s="6">
        <v>5831</v>
      </c>
      <c r="O22" s="6">
        <v>5087</v>
      </c>
      <c r="P22" s="6">
        <v>5240</v>
      </c>
      <c r="Q22" s="6">
        <v>5541</v>
      </c>
      <c r="R22" s="6">
        <v>6055</v>
      </c>
      <c r="S22" s="6">
        <v>5778</v>
      </c>
    </row>
    <row r="23" spans="2:19" ht="20.100000000000001" customHeight="1" thickBot="1" x14ac:dyDescent="0.25">
      <c r="B23" s="5" t="s">
        <v>71</v>
      </c>
      <c r="C23" s="6">
        <v>386</v>
      </c>
      <c r="D23" s="6">
        <v>368</v>
      </c>
      <c r="E23" s="6">
        <v>301</v>
      </c>
      <c r="F23" s="6">
        <v>327</v>
      </c>
      <c r="G23" s="6">
        <v>199</v>
      </c>
      <c r="H23" s="6">
        <v>162</v>
      </c>
      <c r="I23" s="6">
        <v>263</v>
      </c>
      <c r="J23" s="6">
        <v>287</v>
      </c>
      <c r="K23" s="6">
        <v>403</v>
      </c>
      <c r="L23" s="6">
        <v>320</v>
      </c>
      <c r="M23" s="6">
        <v>336</v>
      </c>
      <c r="N23" s="6">
        <v>364</v>
      </c>
      <c r="O23" s="6">
        <v>311</v>
      </c>
      <c r="P23" s="6">
        <v>299</v>
      </c>
      <c r="Q23" s="6">
        <v>331</v>
      </c>
      <c r="R23" s="6">
        <v>416</v>
      </c>
      <c r="S23" s="6">
        <v>440</v>
      </c>
    </row>
    <row r="24" spans="2:19" ht="20.100000000000001" customHeight="1" thickBot="1" x14ac:dyDescent="0.25">
      <c r="B24" s="5" t="s">
        <v>72</v>
      </c>
      <c r="C24" s="6">
        <v>170</v>
      </c>
      <c r="D24" s="6">
        <v>208</v>
      </c>
      <c r="E24" s="6">
        <v>283</v>
      </c>
      <c r="F24" s="6">
        <v>170</v>
      </c>
      <c r="G24" s="6">
        <v>182</v>
      </c>
      <c r="H24" s="6">
        <v>240</v>
      </c>
      <c r="I24" s="6">
        <v>240</v>
      </c>
      <c r="J24" s="6">
        <v>162</v>
      </c>
      <c r="K24" s="6">
        <v>266</v>
      </c>
      <c r="L24" s="6">
        <v>205</v>
      </c>
      <c r="M24" s="6">
        <v>178</v>
      </c>
      <c r="N24" s="6">
        <v>157</v>
      </c>
      <c r="O24" s="6">
        <v>129</v>
      </c>
      <c r="P24" s="6">
        <v>149</v>
      </c>
      <c r="Q24" s="6">
        <v>160</v>
      </c>
      <c r="R24" s="6">
        <v>173</v>
      </c>
      <c r="S24" s="6">
        <v>90</v>
      </c>
    </row>
    <row r="25" spans="2:19" ht="20.100000000000001" customHeight="1" thickBot="1" x14ac:dyDescent="0.25">
      <c r="B25" s="5" t="s">
        <v>73</v>
      </c>
      <c r="C25" s="6">
        <v>61</v>
      </c>
      <c r="D25" s="6">
        <v>11</v>
      </c>
      <c r="E25" s="6">
        <v>21</v>
      </c>
      <c r="F25" s="6">
        <v>40</v>
      </c>
      <c r="G25" s="6">
        <v>9</v>
      </c>
      <c r="H25" s="6">
        <v>28</v>
      </c>
      <c r="I25" s="6">
        <v>35</v>
      </c>
      <c r="J25" s="6">
        <v>21</v>
      </c>
      <c r="K25" s="6">
        <v>15</v>
      </c>
      <c r="L25" s="6">
        <v>6</v>
      </c>
      <c r="M25" s="6">
        <v>75</v>
      </c>
      <c r="N25" s="6">
        <v>16</v>
      </c>
      <c r="O25" s="6">
        <v>20</v>
      </c>
      <c r="P25" s="6">
        <v>63</v>
      </c>
      <c r="Q25" s="6">
        <v>18</v>
      </c>
      <c r="R25" s="6">
        <v>40</v>
      </c>
      <c r="S25" s="6">
        <v>7</v>
      </c>
    </row>
    <row r="26" spans="2:19" ht="20.100000000000001" customHeight="1" thickBot="1" x14ac:dyDescent="0.25">
      <c r="B26" s="5" t="s">
        <v>74</v>
      </c>
      <c r="C26" s="6">
        <v>4557</v>
      </c>
      <c r="D26" s="6">
        <v>4816</v>
      </c>
      <c r="E26" s="6">
        <v>4100</v>
      </c>
      <c r="F26" s="6">
        <v>3922</v>
      </c>
      <c r="G26" s="6">
        <v>3598</v>
      </c>
      <c r="H26" s="6">
        <v>3305</v>
      </c>
      <c r="I26" s="6">
        <v>3002</v>
      </c>
      <c r="J26" s="6">
        <v>2981</v>
      </c>
      <c r="K26" s="6">
        <v>2973</v>
      </c>
      <c r="L26" s="6">
        <v>2948</v>
      </c>
      <c r="M26" s="6">
        <v>3325</v>
      </c>
      <c r="N26" s="6">
        <v>3387</v>
      </c>
      <c r="O26" s="6">
        <v>2996</v>
      </c>
      <c r="P26" s="6">
        <v>2615</v>
      </c>
      <c r="Q26" s="6">
        <v>1599</v>
      </c>
      <c r="R26" s="6">
        <v>2038</v>
      </c>
      <c r="S26" s="6">
        <v>1700</v>
      </c>
    </row>
    <row r="27" spans="2:19" ht="20.100000000000001" customHeight="1" thickBot="1" x14ac:dyDescent="0.25">
      <c r="B27" s="5" t="s">
        <v>75</v>
      </c>
      <c r="C27" s="6">
        <v>222</v>
      </c>
      <c r="D27" s="6">
        <v>232</v>
      </c>
      <c r="E27" s="6">
        <v>169</v>
      </c>
      <c r="F27" s="6">
        <v>247</v>
      </c>
      <c r="G27" s="6">
        <v>90</v>
      </c>
      <c r="H27" s="6">
        <v>147</v>
      </c>
      <c r="I27" s="6">
        <v>152</v>
      </c>
      <c r="J27" s="6">
        <v>205</v>
      </c>
      <c r="K27" s="6">
        <v>217</v>
      </c>
      <c r="L27" s="6">
        <v>124</v>
      </c>
      <c r="M27" s="6">
        <v>407</v>
      </c>
      <c r="N27" s="6">
        <v>193</v>
      </c>
      <c r="O27" s="6">
        <v>191</v>
      </c>
      <c r="P27" s="6">
        <v>156</v>
      </c>
      <c r="Q27" s="6">
        <v>168</v>
      </c>
      <c r="R27" s="6">
        <v>213</v>
      </c>
      <c r="S27" s="6">
        <v>180</v>
      </c>
    </row>
    <row r="28" spans="2:19" ht="20.100000000000001" customHeight="1" thickBot="1" x14ac:dyDescent="0.25">
      <c r="B28" s="5" t="s">
        <v>76</v>
      </c>
      <c r="C28" s="6">
        <v>22318</v>
      </c>
      <c r="D28" s="6">
        <v>22517</v>
      </c>
      <c r="E28" s="6">
        <v>19373</v>
      </c>
      <c r="F28" s="6">
        <v>17668</v>
      </c>
      <c r="G28" s="6">
        <v>15505</v>
      </c>
      <c r="H28" s="6">
        <v>14439</v>
      </c>
      <c r="I28" s="6">
        <v>13680</v>
      </c>
      <c r="J28" s="6">
        <v>14138</v>
      </c>
      <c r="K28" s="6">
        <v>15363</v>
      </c>
      <c r="L28" s="6">
        <v>14455</v>
      </c>
      <c r="M28" s="6">
        <v>15834</v>
      </c>
      <c r="N28" s="6">
        <v>16343</v>
      </c>
      <c r="O28" s="6">
        <v>14472</v>
      </c>
      <c r="P28" s="6">
        <v>15970</v>
      </c>
      <c r="Q28" s="6">
        <v>18321</v>
      </c>
      <c r="R28" s="6">
        <v>19242</v>
      </c>
      <c r="S28" s="6">
        <v>18392</v>
      </c>
    </row>
    <row r="29" spans="2:19" ht="20.100000000000001" customHeight="1" thickBot="1" x14ac:dyDescent="0.25">
      <c r="B29" s="5" t="s">
        <v>77</v>
      </c>
      <c r="C29" s="6">
        <v>1306</v>
      </c>
      <c r="D29" s="6">
        <v>1149</v>
      </c>
      <c r="E29" s="6">
        <v>903</v>
      </c>
      <c r="F29" s="6">
        <v>1058</v>
      </c>
      <c r="G29" s="6">
        <v>669</v>
      </c>
      <c r="H29" s="6">
        <v>677</v>
      </c>
      <c r="I29" s="6">
        <v>845</v>
      </c>
      <c r="J29" s="6">
        <v>899</v>
      </c>
      <c r="K29" s="6">
        <v>1122</v>
      </c>
      <c r="L29" s="6">
        <v>782</v>
      </c>
      <c r="M29" s="6">
        <v>1279</v>
      </c>
      <c r="N29" s="6">
        <v>1059</v>
      </c>
      <c r="O29" s="6">
        <v>916</v>
      </c>
      <c r="P29" s="6">
        <v>1003</v>
      </c>
      <c r="Q29" s="6">
        <v>1170</v>
      </c>
      <c r="R29" s="6">
        <v>1515</v>
      </c>
      <c r="S29" s="6">
        <v>1353</v>
      </c>
    </row>
    <row r="30" spans="2:19" ht="20.100000000000001" customHeight="1" thickBot="1" x14ac:dyDescent="0.25">
      <c r="B30" s="5" t="s">
        <v>78</v>
      </c>
      <c r="C30" s="6">
        <f t="shared" ref="C30:O30" si="0">SUM(C12:C13)</f>
        <v>7019</v>
      </c>
      <c r="D30" s="6">
        <f t="shared" si="0"/>
        <v>6995</v>
      </c>
      <c r="E30" s="6">
        <f t="shared" si="0"/>
        <v>5952</v>
      </c>
      <c r="F30" s="6">
        <f t="shared" si="0"/>
        <v>5258</v>
      </c>
      <c r="G30" s="6">
        <f t="shared" si="0"/>
        <v>4497</v>
      </c>
      <c r="H30" s="6">
        <f t="shared" si="0"/>
        <v>4201</v>
      </c>
      <c r="I30" s="6">
        <f t="shared" si="0"/>
        <v>4247</v>
      </c>
      <c r="J30" s="6">
        <f t="shared" si="0"/>
        <v>4412</v>
      </c>
      <c r="K30" s="6">
        <f t="shared" si="0"/>
        <v>4689</v>
      </c>
      <c r="L30" s="6">
        <f t="shared" si="0"/>
        <v>4382</v>
      </c>
      <c r="M30" s="6">
        <f t="shared" si="0"/>
        <v>4943</v>
      </c>
      <c r="N30" s="6">
        <f t="shared" si="0"/>
        <v>5071</v>
      </c>
      <c r="O30" s="6">
        <f t="shared" si="0"/>
        <v>4422</v>
      </c>
      <c r="P30" s="6">
        <v>4711</v>
      </c>
      <c r="Q30" s="6">
        <v>4544</v>
      </c>
      <c r="R30" s="6">
        <v>4550</v>
      </c>
      <c r="S30" s="6">
        <f>SUM(S12:S13)</f>
        <v>4221</v>
      </c>
    </row>
    <row r="31" spans="2:19" ht="20.100000000000001" customHeight="1" thickBot="1" x14ac:dyDescent="0.25">
      <c r="B31" s="5" t="s">
        <v>79</v>
      </c>
      <c r="C31" s="6">
        <f t="shared" ref="C31:O31" si="1">SUM(C14:C15)</f>
        <v>184</v>
      </c>
      <c r="D31" s="6">
        <f t="shared" si="1"/>
        <v>80</v>
      </c>
      <c r="E31" s="6">
        <f t="shared" si="1"/>
        <v>169</v>
      </c>
      <c r="F31" s="6">
        <f t="shared" si="1"/>
        <v>113</v>
      </c>
      <c r="G31" s="6">
        <f t="shared" si="1"/>
        <v>97</v>
      </c>
      <c r="H31" s="6">
        <f t="shared" si="1"/>
        <v>134</v>
      </c>
      <c r="I31" s="6">
        <f t="shared" si="1"/>
        <v>65</v>
      </c>
      <c r="J31" s="6">
        <f t="shared" si="1"/>
        <v>60</v>
      </c>
      <c r="K31" s="6">
        <f t="shared" si="1"/>
        <v>59</v>
      </c>
      <c r="L31" s="6">
        <f t="shared" si="1"/>
        <v>72</v>
      </c>
      <c r="M31" s="6">
        <f t="shared" si="1"/>
        <v>46</v>
      </c>
      <c r="N31" s="6">
        <f t="shared" si="1"/>
        <v>78</v>
      </c>
      <c r="O31" s="6">
        <f t="shared" si="1"/>
        <v>56</v>
      </c>
      <c r="P31" s="6">
        <v>68</v>
      </c>
      <c r="Q31" s="6">
        <v>247</v>
      </c>
      <c r="R31" s="6">
        <v>422</v>
      </c>
      <c r="S31" s="6">
        <f>SUM(S14:S15)</f>
        <v>364</v>
      </c>
    </row>
    <row r="32" spans="2:19" ht="20.100000000000001" customHeight="1" thickBot="1" x14ac:dyDescent="0.25">
      <c r="B32" s="5" t="s">
        <v>80</v>
      </c>
      <c r="C32" s="6">
        <f t="shared" ref="C32:O32" si="2">SUM(C16:C17)</f>
        <v>1111</v>
      </c>
      <c r="D32" s="6">
        <f t="shared" si="2"/>
        <v>914</v>
      </c>
      <c r="E32" s="6">
        <f t="shared" si="2"/>
        <v>793</v>
      </c>
      <c r="F32" s="6">
        <f t="shared" si="2"/>
        <v>840</v>
      </c>
      <c r="G32" s="6">
        <f t="shared" si="2"/>
        <v>710</v>
      </c>
      <c r="H32" s="6">
        <f t="shared" si="2"/>
        <v>613</v>
      </c>
      <c r="I32" s="6">
        <f t="shared" si="2"/>
        <v>623</v>
      </c>
      <c r="J32" s="6">
        <f t="shared" si="2"/>
        <v>788</v>
      </c>
      <c r="K32" s="6">
        <f t="shared" si="2"/>
        <v>1035</v>
      </c>
      <c r="L32" s="6">
        <f t="shared" si="2"/>
        <v>793</v>
      </c>
      <c r="M32" s="6">
        <f t="shared" si="2"/>
        <v>835</v>
      </c>
      <c r="N32" s="6">
        <f t="shared" si="2"/>
        <v>948</v>
      </c>
      <c r="O32" s="6">
        <f t="shared" si="2"/>
        <v>847</v>
      </c>
      <c r="P32" s="6">
        <v>2008</v>
      </c>
      <c r="Q32" s="6">
        <v>4111</v>
      </c>
      <c r="R32" s="6">
        <v>4026</v>
      </c>
      <c r="S32" s="6">
        <f>SUM(S16:S17)</f>
        <v>4155</v>
      </c>
    </row>
    <row r="33" spans="2:19" ht="20.100000000000001" customHeight="1" thickBot="1" x14ac:dyDescent="0.25">
      <c r="B33" s="5" t="s">
        <v>81</v>
      </c>
      <c r="C33" s="6">
        <f t="shared" ref="C33:O33" si="3">SUM(C18:C19)</f>
        <v>89</v>
      </c>
      <c r="D33" s="6">
        <f t="shared" si="3"/>
        <v>94</v>
      </c>
      <c r="E33" s="6">
        <f t="shared" si="3"/>
        <v>79</v>
      </c>
      <c r="F33" s="6">
        <f t="shared" si="3"/>
        <v>55</v>
      </c>
      <c r="G33" s="6">
        <f t="shared" si="3"/>
        <v>79</v>
      </c>
      <c r="H33" s="6">
        <f t="shared" si="3"/>
        <v>69</v>
      </c>
      <c r="I33" s="6">
        <f t="shared" si="3"/>
        <v>62</v>
      </c>
      <c r="J33" s="6">
        <f t="shared" si="3"/>
        <v>93</v>
      </c>
      <c r="K33" s="6">
        <f t="shared" si="3"/>
        <v>121</v>
      </c>
      <c r="L33" s="6">
        <f t="shared" si="3"/>
        <v>116</v>
      </c>
      <c r="M33" s="6">
        <f t="shared" si="3"/>
        <v>130</v>
      </c>
      <c r="N33" s="6">
        <f t="shared" si="3"/>
        <v>165</v>
      </c>
      <c r="O33" s="6">
        <f t="shared" si="3"/>
        <v>195</v>
      </c>
      <c r="P33" s="6">
        <v>194</v>
      </c>
      <c r="Q33" s="6">
        <v>426</v>
      </c>
      <c r="R33" s="6">
        <v>413</v>
      </c>
      <c r="S33" s="6">
        <f>SUM(S18:S19)</f>
        <v>441</v>
      </c>
    </row>
    <row r="34" spans="2:19" ht="20.100000000000001" customHeight="1" thickBot="1" x14ac:dyDescent="0.25">
      <c r="B34" s="5" t="s">
        <v>82</v>
      </c>
      <c r="C34" s="6">
        <f t="shared" ref="C34:O34" si="4">SUM(C20:C21)</f>
        <v>2514</v>
      </c>
      <c r="D34" s="6">
        <f t="shared" si="4"/>
        <v>2318</v>
      </c>
      <c r="E34" s="6">
        <f t="shared" si="4"/>
        <v>1859</v>
      </c>
      <c r="F34" s="6">
        <f t="shared" si="4"/>
        <v>1728</v>
      </c>
      <c r="G34" s="6">
        <f t="shared" si="4"/>
        <v>1576</v>
      </c>
      <c r="H34" s="6">
        <f t="shared" si="4"/>
        <v>1360</v>
      </c>
      <c r="I34" s="6">
        <f t="shared" si="4"/>
        <v>1133</v>
      </c>
      <c r="J34" s="6">
        <f t="shared" si="4"/>
        <v>1269</v>
      </c>
      <c r="K34" s="6">
        <f t="shared" si="4"/>
        <v>1496</v>
      </c>
      <c r="L34" s="6">
        <f t="shared" si="4"/>
        <v>1318</v>
      </c>
      <c r="M34" s="6">
        <f t="shared" si="4"/>
        <v>1301</v>
      </c>
      <c r="N34" s="6">
        <f t="shared" si="4"/>
        <v>1192</v>
      </c>
      <c r="O34" s="6">
        <f t="shared" si="4"/>
        <v>1134</v>
      </c>
      <c r="P34" s="6">
        <v>1470</v>
      </c>
      <c r="Q34" s="6">
        <v>2346</v>
      </c>
      <c r="R34" s="6">
        <v>2411</v>
      </c>
      <c r="S34" s="6">
        <f>SUM(S20:S21)</f>
        <v>2369</v>
      </c>
    </row>
    <row r="35" spans="2:19" ht="20.100000000000001" customHeight="1" thickBot="1" x14ac:dyDescent="0.25">
      <c r="B35" s="5" t="s">
        <v>83</v>
      </c>
      <c r="C35" s="6">
        <f t="shared" ref="C35:O35" si="5">SUM(C22:C23)</f>
        <v>7697</v>
      </c>
      <c r="D35" s="6">
        <f t="shared" si="5"/>
        <v>7998</v>
      </c>
      <c r="E35" s="6">
        <f t="shared" si="5"/>
        <v>6851</v>
      </c>
      <c r="F35" s="6">
        <f t="shared" si="5"/>
        <v>6353</v>
      </c>
      <c r="G35" s="6">
        <f t="shared" si="5"/>
        <v>5336</v>
      </c>
      <c r="H35" s="6">
        <f t="shared" si="5"/>
        <v>5019</v>
      </c>
      <c r="I35" s="6">
        <f t="shared" si="5"/>
        <v>4966</v>
      </c>
      <c r="J35" s="6">
        <f t="shared" si="5"/>
        <v>5046</v>
      </c>
      <c r="K35" s="6">
        <f t="shared" si="5"/>
        <v>5614</v>
      </c>
      <c r="L35" s="6">
        <f t="shared" si="5"/>
        <v>5273</v>
      </c>
      <c r="M35" s="6">
        <f t="shared" si="5"/>
        <v>5873</v>
      </c>
      <c r="N35" s="6">
        <f t="shared" si="5"/>
        <v>6195</v>
      </c>
      <c r="O35" s="6">
        <f t="shared" si="5"/>
        <v>5398</v>
      </c>
      <c r="P35" s="6">
        <v>5539</v>
      </c>
      <c r="Q35" s="6">
        <v>5872</v>
      </c>
      <c r="R35" s="6">
        <v>6471</v>
      </c>
      <c r="S35" s="6">
        <f>SUM(S22:S23)</f>
        <v>6218</v>
      </c>
    </row>
    <row r="36" spans="2:19" ht="20.100000000000001" customHeight="1" thickBot="1" x14ac:dyDescent="0.25">
      <c r="B36" s="5" t="s">
        <v>122</v>
      </c>
      <c r="C36" s="6">
        <f t="shared" ref="C36:O36" si="6">SUM(C24:C25)</f>
        <v>231</v>
      </c>
      <c r="D36" s="6">
        <f t="shared" si="6"/>
        <v>219</v>
      </c>
      <c r="E36" s="6">
        <f t="shared" si="6"/>
        <v>304</v>
      </c>
      <c r="F36" s="6">
        <f t="shared" si="6"/>
        <v>210</v>
      </c>
      <c r="G36" s="6">
        <f t="shared" si="6"/>
        <v>191</v>
      </c>
      <c r="H36" s="6">
        <f t="shared" si="6"/>
        <v>268</v>
      </c>
      <c r="I36" s="6">
        <f t="shared" si="6"/>
        <v>275</v>
      </c>
      <c r="J36" s="6">
        <f t="shared" si="6"/>
        <v>183</v>
      </c>
      <c r="K36" s="6">
        <f t="shared" si="6"/>
        <v>281</v>
      </c>
      <c r="L36" s="6">
        <f t="shared" si="6"/>
        <v>211</v>
      </c>
      <c r="M36" s="6">
        <f t="shared" si="6"/>
        <v>253</v>
      </c>
      <c r="N36" s="6">
        <f t="shared" si="6"/>
        <v>173</v>
      </c>
      <c r="O36" s="6">
        <f t="shared" si="6"/>
        <v>149</v>
      </c>
      <c r="P36" s="6">
        <v>212</v>
      </c>
      <c r="Q36" s="6">
        <v>178</v>
      </c>
      <c r="R36" s="6">
        <v>213</v>
      </c>
      <c r="S36" s="6">
        <f>SUM(S24:S25)</f>
        <v>97</v>
      </c>
    </row>
    <row r="37" spans="2:19" ht="20.100000000000001" customHeight="1" thickBot="1" x14ac:dyDescent="0.25">
      <c r="B37" s="5" t="s">
        <v>84</v>
      </c>
      <c r="C37" s="6">
        <f t="shared" ref="C37:O37" si="7">SUM(C26:C27)</f>
        <v>4779</v>
      </c>
      <c r="D37" s="6">
        <f t="shared" si="7"/>
        <v>5048</v>
      </c>
      <c r="E37" s="6">
        <f t="shared" si="7"/>
        <v>4269</v>
      </c>
      <c r="F37" s="6">
        <f t="shared" si="7"/>
        <v>4169</v>
      </c>
      <c r="G37" s="6">
        <f t="shared" si="7"/>
        <v>3688</v>
      </c>
      <c r="H37" s="6">
        <f t="shared" si="7"/>
        <v>3452</v>
      </c>
      <c r="I37" s="6">
        <f t="shared" si="7"/>
        <v>3154</v>
      </c>
      <c r="J37" s="6">
        <f t="shared" si="7"/>
        <v>3186</v>
      </c>
      <c r="K37" s="6">
        <f t="shared" si="7"/>
        <v>3190</v>
      </c>
      <c r="L37" s="6">
        <f t="shared" si="7"/>
        <v>3072</v>
      </c>
      <c r="M37" s="6">
        <f t="shared" si="7"/>
        <v>3732</v>
      </c>
      <c r="N37" s="6">
        <f t="shared" si="7"/>
        <v>3580</v>
      </c>
      <c r="O37" s="6">
        <f t="shared" si="7"/>
        <v>3187</v>
      </c>
      <c r="P37" s="6">
        <v>2771</v>
      </c>
      <c r="Q37" s="6">
        <v>1767</v>
      </c>
      <c r="R37" s="6">
        <v>2251</v>
      </c>
      <c r="S37" s="6">
        <f>SUM(S26:S27)</f>
        <v>1880</v>
      </c>
    </row>
    <row r="38" spans="2:19" ht="20.100000000000001" customHeight="1" thickBot="1" x14ac:dyDescent="0.25">
      <c r="B38" s="14" t="s">
        <v>85</v>
      </c>
      <c r="C38" s="13">
        <f t="shared" ref="C38:O38" si="8">SUM(C28:C29)</f>
        <v>23624</v>
      </c>
      <c r="D38" s="13">
        <f t="shared" si="8"/>
        <v>23666</v>
      </c>
      <c r="E38" s="13">
        <f t="shared" si="8"/>
        <v>20276</v>
      </c>
      <c r="F38" s="13">
        <f t="shared" si="8"/>
        <v>18726</v>
      </c>
      <c r="G38" s="13">
        <f t="shared" si="8"/>
        <v>16174</v>
      </c>
      <c r="H38" s="13">
        <f t="shared" si="8"/>
        <v>15116</v>
      </c>
      <c r="I38" s="13">
        <f t="shared" si="8"/>
        <v>14525</v>
      </c>
      <c r="J38" s="13">
        <f t="shared" si="8"/>
        <v>15037</v>
      </c>
      <c r="K38" s="13">
        <f t="shared" si="8"/>
        <v>16485</v>
      </c>
      <c r="L38" s="13">
        <f t="shared" si="8"/>
        <v>15237</v>
      </c>
      <c r="M38" s="13">
        <f t="shared" si="8"/>
        <v>17113</v>
      </c>
      <c r="N38" s="13">
        <f t="shared" si="8"/>
        <v>17402</v>
      </c>
      <c r="O38" s="13">
        <f t="shared" si="8"/>
        <v>15388</v>
      </c>
      <c r="P38" s="13">
        <f>SUM(P28:P29)</f>
        <v>16973</v>
      </c>
      <c r="Q38" s="13">
        <f>SUM(Q28:Q29)</f>
        <v>19491</v>
      </c>
      <c r="R38" s="13">
        <f>SUM(R28:R29)</f>
        <v>20757</v>
      </c>
      <c r="S38" s="13">
        <f>SUM(S28:S29)</f>
        <v>19745</v>
      </c>
    </row>
    <row r="39" spans="2:19" ht="20.100000000000001" customHeight="1" x14ac:dyDescent="0.2">
      <c r="B39" s="9"/>
    </row>
  </sheetData>
  <pageMargins left="0.7" right="0.7" top="0.75" bottom="0.75" header="0.3" footer="0.3"/>
  <ignoredErrors>
    <ignoredError sqref="C30:O37" formulaRange="1"/>
    <ignoredError sqref="C38:O38" formulaRange="1" unlockedFormula="1"/>
    <ignoredError sqref="Q38" unlockedFormula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8:S30"/>
  <sheetViews>
    <sheetView workbookViewId="0"/>
  </sheetViews>
  <sheetFormatPr baseColWidth="10" defaultRowHeight="12.75" x14ac:dyDescent="0.2"/>
  <cols>
    <col min="1" max="1" width="8.625" customWidth="1"/>
    <col min="2" max="2" width="52.5" customWidth="1"/>
  </cols>
  <sheetData>
    <row r="8" spans="2:19" ht="20.100000000000001" customHeight="1" thickBot="1" x14ac:dyDescent="0.25">
      <c r="B8" s="7"/>
      <c r="C8" s="4">
        <v>2008</v>
      </c>
      <c r="D8" s="4">
        <v>2009</v>
      </c>
      <c r="E8" s="4">
        <v>2010</v>
      </c>
      <c r="F8" s="4">
        <v>2011</v>
      </c>
      <c r="G8" s="4">
        <v>2012</v>
      </c>
      <c r="H8" s="4">
        <v>2013</v>
      </c>
      <c r="I8" s="4">
        <v>2014</v>
      </c>
      <c r="J8" s="4">
        <v>2015</v>
      </c>
      <c r="K8" s="4">
        <v>2016</v>
      </c>
      <c r="L8" s="4">
        <v>2017</v>
      </c>
      <c r="M8" s="4">
        <v>2018</v>
      </c>
      <c r="N8" s="4">
        <v>2019</v>
      </c>
      <c r="O8" s="4">
        <v>2020</v>
      </c>
      <c r="P8" s="4">
        <v>2021</v>
      </c>
      <c r="Q8" s="4">
        <v>2022</v>
      </c>
      <c r="R8" s="4">
        <v>2023</v>
      </c>
      <c r="S8" s="4">
        <v>2024</v>
      </c>
    </row>
    <row r="9" spans="2:19" ht="20.100000000000001" customHeight="1" thickBot="1" x14ac:dyDescent="0.25">
      <c r="B9" s="5" t="s">
        <v>86</v>
      </c>
      <c r="C9" s="6">
        <v>6063</v>
      </c>
      <c r="D9" s="6">
        <v>6885</v>
      </c>
      <c r="E9" s="6">
        <v>7201</v>
      </c>
      <c r="F9" s="6">
        <v>7075</v>
      </c>
      <c r="G9" s="6">
        <v>7013</v>
      </c>
      <c r="H9" s="6">
        <v>6916</v>
      </c>
      <c r="I9" s="6">
        <v>6741</v>
      </c>
      <c r="J9" s="6">
        <v>6997</v>
      </c>
      <c r="K9" s="6">
        <v>8056</v>
      </c>
      <c r="L9" s="6">
        <v>8846</v>
      </c>
      <c r="M9" s="6">
        <v>9213</v>
      </c>
      <c r="N9" s="6">
        <v>9930</v>
      </c>
      <c r="O9" s="6">
        <v>7962</v>
      </c>
      <c r="P9" s="6">
        <v>12179</v>
      </c>
      <c r="Q9" s="6">
        <v>13000</v>
      </c>
      <c r="R9" s="6">
        <v>13138</v>
      </c>
      <c r="S9" s="6">
        <v>14106</v>
      </c>
    </row>
    <row r="10" spans="2:19" ht="20.100000000000001" customHeight="1" thickBot="1" x14ac:dyDescent="0.25">
      <c r="B10" s="5" t="s">
        <v>87</v>
      </c>
      <c r="C10" s="6">
        <v>9134</v>
      </c>
      <c r="D10" s="6">
        <v>9706</v>
      </c>
      <c r="E10" s="6">
        <v>10253</v>
      </c>
      <c r="F10" s="6">
        <v>9501</v>
      </c>
      <c r="G10" s="6">
        <v>8876</v>
      </c>
      <c r="H10" s="6">
        <v>7760</v>
      </c>
      <c r="I10" s="6">
        <v>7136</v>
      </c>
      <c r="J10" s="6">
        <v>7127</v>
      </c>
      <c r="K10" s="6">
        <v>7125</v>
      </c>
      <c r="L10" s="6">
        <v>7300</v>
      </c>
      <c r="M10" s="6">
        <v>7373</v>
      </c>
      <c r="N10" s="6">
        <v>7318</v>
      </c>
      <c r="O10" s="6">
        <v>5740</v>
      </c>
      <c r="P10" s="6">
        <v>8000</v>
      </c>
      <c r="Q10" s="6">
        <v>8097</v>
      </c>
      <c r="R10" s="6">
        <v>7810</v>
      </c>
      <c r="S10" s="6">
        <v>7827</v>
      </c>
    </row>
    <row r="11" spans="2:19" ht="20.100000000000001" customHeight="1" thickBot="1" x14ac:dyDescent="0.25">
      <c r="B11" s="5" t="s">
        <v>88</v>
      </c>
      <c r="C11" s="6">
        <v>15197</v>
      </c>
      <c r="D11" s="6">
        <v>16591</v>
      </c>
      <c r="E11" s="6">
        <v>17454</v>
      </c>
      <c r="F11" s="6">
        <v>16576</v>
      </c>
      <c r="G11" s="6">
        <v>15889</v>
      </c>
      <c r="H11" s="6">
        <v>14676</v>
      </c>
      <c r="I11" s="6">
        <v>13877</v>
      </c>
      <c r="J11" s="6">
        <v>14124</v>
      </c>
      <c r="K11" s="6">
        <v>15181</v>
      </c>
      <c r="L11" s="6">
        <v>16146</v>
      </c>
      <c r="M11" s="6">
        <v>16586</v>
      </c>
      <c r="N11" s="6">
        <v>17248</v>
      </c>
      <c r="O11" s="6">
        <v>13702</v>
      </c>
      <c r="P11" s="6">
        <f>SUM(P9:P10)</f>
        <v>20179</v>
      </c>
      <c r="Q11" s="6">
        <v>21097</v>
      </c>
      <c r="R11" s="6">
        <v>20948</v>
      </c>
      <c r="S11" s="6">
        <f>SUM(S9:S10)</f>
        <v>21933</v>
      </c>
    </row>
    <row r="12" spans="2:19" ht="20.100000000000001" customHeight="1" thickBot="1" x14ac:dyDescent="0.25">
      <c r="B12" s="5" t="s">
        <v>89</v>
      </c>
      <c r="C12" s="6">
        <v>14224</v>
      </c>
      <c r="D12" s="6">
        <v>16640</v>
      </c>
      <c r="E12" s="6">
        <v>17174</v>
      </c>
      <c r="F12" s="6">
        <v>16473</v>
      </c>
      <c r="G12" s="6">
        <v>15596</v>
      </c>
      <c r="H12" s="6">
        <v>14156</v>
      </c>
      <c r="I12" s="6">
        <v>13220</v>
      </c>
      <c r="J12" s="6">
        <v>12848</v>
      </c>
      <c r="K12" s="6">
        <v>12477</v>
      </c>
      <c r="L12" s="6">
        <v>12807</v>
      </c>
      <c r="M12" s="6">
        <v>12442</v>
      </c>
      <c r="N12" s="6">
        <v>12574</v>
      </c>
      <c r="O12" s="6">
        <v>9022</v>
      </c>
      <c r="P12" s="6">
        <v>10657</v>
      </c>
      <c r="Q12" s="6">
        <v>10497</v>
      </c>
      <c r="R12" s="6">
        <v>9377</v>
      </c>
      <c r="S12" s="6">
        <v>9597</v>
      </c>
    </row>
    <row r="13" spans="2:19" ht="20.100000000000001" customHeight="1" thickBot="1" x14ac:dyDescent="0.25">
      <c r="B13" s="5" t="s">
        <v>90</v>
      </c>
      <c r="C13" s="6">
        <v>29421</v>
      </c>
      <c r="D13" s="6">
        <v>33231</v>
      </c>
      <c r="E13" s="6">
        <v>34628</v>
      </c>
      <c r="F13" s="6">
        <v>33049</v>
      </c>
      <c r="G13" s="6">
        <v>31485</v>
      </c>
      <c r="H13" s="6">
        <v>28832</v>
      </c>
      <c r="I13" s="6">
        <v>27097</v>
      </c>
      <c r="J13" s="6">
        <v>26972</v>
      </c>
      <c r="K13" s="6">
        <v>27658</v>
      </c>
      <c r="L13" s="6">
        <v>28953</v>
      </c>
      <c r="M13" s="6">
        <v>29028</v>
      </c>
      <c r="N13" s="6">
        <v>29822</v>
      </c>
      <c r="O13" s="6">
        <v>22724</v>
      </c>
      <c r="P13" s="6">
        <f>SUM(P11:P12)</f>
        <v>30836</v>
      </c>
      <c r="Q13" s="6">
        <v>31594</v>
      </c>
      <c r="R13" s="6">
        <v>30325</v>
      </c>
      <c r="S13" s="6">
        <f>SUM(S11:S12)</f>
        <v>31530</v>
      </c>
    </row>
    <row r="14" spans="2:19" ht="20.100000000000001" customHeight="1" thickBot="1" x14ac:dyDescent="0.25">
      <c r="B14" s="5" t="s">
        <v>91</v>
      </c>
      <c r="C14" s="11">
        <f t="shared" ref="C14:O14" si="0">C11/C13</f>
        <v>0.51653580775636454</v>
      </c>
      <c r="D14" s="11">
        <f t="shared" si="0"/>
        <v>0.49926273660136622</v>
      </c>
      <c r="E14" s="11">
        <f t="shared" si="0"/>
        <v>0.50404297100612216</v>
      </c>
      <c r="F14" s="11">
        <f t="shared" si="0"/>
        <v>0.50155829223274528</v>
      </c>
      <c r="G14" s="11">
        <f t="shared" si="0"/>
        <v>0.50465300936954105</v>
      </c>
      <c r="H14" s="11">
        <f t="shared" si="0"/>
        <v>0.50901775804661487</v>
      </c>
      <c r="I14" s="11">
        <f t="shared" si="0"/>
        <v>0.51212311325977045</v>
      </c>
      <c r="J14" s="11">
        <f t="shared" si="0"/>
        <v>0.52365415986949426</v>
      </c>
      <c r="K14" s="11">
        <f t="shared" si="0"/>
        <v>0.54888278255839174</v>
      </c>
      <c r="L14" s="11">
        <f t="shared" si="0"/>
        <v>0.55766241840223807</v>
      </c>
      <c r="M14" s="11">
        <f t="shared" si="0"/>
        <v>0.57137935786137517</v>
      </c>
      <c r="N14" s="11">
        <f t="shared" si="0"/>
        <v>0.57836496546173966</v>
      </c>
      <c r="O14" s="11">
        <f t="shared" si="0"/>
        <v>0.60297482837528604</v>
      </c>
      <c r="P14" s="11">
        <f>P11/P13</f>
        <v>0.6543974575171877</v>
      </c>
      <c r="Q14" s="11">
        <v>0.66775337089320752</v>
      </c>
      <c r="R14" s="11">
        <v>0.69078318219291013</v>
      </c>
      <c r="S14" s="11">
        <f>S11/S13</f>
        <v>0.69562321598477639</v>
      </c>
    </row>
    <row r="15" spans="2:19" ht="20.100000000000001" customHeight="1" thickBot="1" x14ac:dyDescent="0.25">
      <c r="B15" s="5" t="s">
        <v>27</v>
      </c>
      <c r="C15" s="6">
        <v>30755</v>
      </c>
      <c r="D15" s="6">
        <v>34906</v>
      </c>
      <c r="E15" s="6">
        <v>36742</v>
      </c>
      <c r="F15" s="6">
        <v>34393</v>
      </c>
      <c r="G15" s="6">
        <v>32563</v>
      </c>
      <c r="H15" s="6">
        <v>29649</v>
      </c>
      <c r="I15" s="6">
        <v>27880</v>
      </c>
      <c r="J15" s="6">
        <v>27870</v>
      </c>
      <c r="K15" s="6">
        <v>28514</v>
      </c>
      <c r="L15" s="6">
        <v>29772</v>
      </c>
      <c r="M15" s="6">
        <v>29636</v>
      </c>
      <c r="N15" s="6">
        <v>30395</v>
      </c>
      <c r="O15" s="6">
        <v>23186</v>
      </c>
      <c r="P15" s="6">
        <v>31365</v>
      </c>
      <c r="Q15" s="6">
        <v>32080</v>
      </c>
      <c r="R15" s="6">
        <v>30806</v>
      </c>
      <c r="S15" s="6">
        <v>31959</v>
      </c>
    </row>
    <row r="16" spans="2:19" ht="20.100000000000001" customHeight="1" thickBot="1" x14ac:dyDescent="0.25">
      <c r="B16" s="5" t="s">
        <v>92</v>
      </c>
      <c r="C16" s="6">
        <v>10558</v>
      </c>
      <c r="D16" s="6">
        <v>11875</v>
      </c>
      <c r="E16" s="6">
        <v>12656</v>
      </c>
      <c r="F16" s="6">
        <v>11393</v>
      </c>
      <c r="G16" s="6">
        <v>11167</v>
      </c>
      <c r="H16" s="6">
        <v>10542</v>
      </c>
      <c r="I16" s="6">
        <v>10156</v>
      </c>
      <c r="J16" s="6">
        <v>10226</v>
      </c>
      <c r="K16" s="6">
        <v>11050</v>
      </c>
      <c r="L16" s="6">
        <v>11669</v>
      </c>
      <c r="M16" s="6">
        <v>11901</v>
      </c>
      <c r="N16" s="6">
        <v>12094</v>
      </c>
      <c r="O16" s="6">
        <v>9494</v>
      </c>
      <c r="P16" s="6">
        <v>13789</v>
      </c>
      <c r="Q16" s="6">
        <v>14017</v>
      </c>
      <c r="R16" s="6">
        <v>13667</v>
      </c>
      <c r="S16" s="6">
        <v>14215</v>
      </c>
    </row>
    <row r="17" spans="2:19" ht="20.100000000000001" customHeight="1" thickBot="1" x14ac:dyDescent="0.25">
      <c r="B17" s="5" t="s">
        <v>93</v>
      </c>
      <c r="C17" s="6">
        <v>5488</v>
      </c>
      <c r="D17" s="6">
        <v>5644</v>
      </c>
      <c r="E17" s="6">
        <v>5940</v>
      </c>
      <c r="F17" s="6">
        <v>5562</v>
      </c>
      <c r="G17" s="6">
        <v>5027</v>
      </c>
      <c r="H17" s="6">
        <v>4393</v>
      </c>
      <c r="I17" s="6">
        <v>3928</v>
      </c>
      <c r="J17" s="6">
        <v>4163</v>
      </c>
      <c r="K17" s="6">
        <v>4398</v>
      </c>
      <c r="L17" s="6">
        <v>4742</v>
      </c>
      <c r="M17" s="6">
        <v>4886</v>
      </c>
      <c r="N17" s="6">
        <v>5328</v>
      </c>
      <c r="O17" s="6">
        <v>4359</v>
      </c>
      <c r="P17" s="6">
        <v>6573</v>
      </c>
      <c r="Q17" s="6">
        <v>7267</v>
      </c>
      <c r="R17" s="6">
        <v>7496</v>
      </c>
      <c r="S17" s="6">
        <v>7910</v>
      </c>
    </row>
    <row r="18" spans="2:19" ht="20.100000000000001" customHeight="1" thickBot="1" x14ac:dyDescent="0.25">
      <c r="B18" s="5" t="s">
        <v>94</v>
      </c>
      <c r="C18" s="6">
        <v>9227</v>
      </c>
      <c r="D18" s="6">
        <v>10989</v>
      </c>
      <c r="E18" s="6">
        <v>11629</v>
      </c>
      <c r="F18" s="6">
        <v>11332</v>
      </c>
      <c r="G18" s="6">
        <v>11021</v>
      </c>
      <c r="H18" s="6">
        <v>10206</v>
      </c>
      <c r="I18" s="6">
        <v>9536</v>
      </c>
      <c r="J18" s="6">
        <v>9320</v>
      </c>
      <c r="K18" s="6">
        <v>9219</v>
      </c>
      <c r="L18" s="6">
        <v>9529</v>
      </c>
      <c r="M18" s="6">
        <v>9011</v>
      </c>
      <c r="N18" s="6">
        <v>8992</v>
      </c>
      <c r="O18" s="6">
        <v>6260</v>
      </c>
      <c r="P18" s="6">
        <v>7401</v>
      </c>
      <c r="Q18" s="6">
        <v>7313</v>
      </c>
      <c r="R18" s="6">
        <v>6429</v>
      </c>
      <c r="S18" s="6">
        <v>6459</v>
      </c>
    </row>
    <row r="19" spans="2:19" ht="20.100000000000001" customHeight="1" thickBot="1" x14ac:dyDescent="0.25">
      <c r="B19" s="5" t="s">
        <v>95</v>
      </c>
      <c r="C19" s="6">
        <v>5482</v>
      </c>
      <c r="D19" s="6">
        <v>6398</v>
      </c>
      <c r="E19" s="6">
        <v>6517</v>
      </c>
      <c r="F19" s="6">
        <v>6106</v>
      </c>
      <c r="G19" s="6">
        <v>5348</v>
      </c>
      <c r="H19" s="6">
        <v>4508</v>
      </c>
      <c r="I19" s="6">
        <v>4260</v>
      </c>
      <c r="J19" s="6">
        <v>4161</v>
      </c>
      <c r="K19" s="6">
        <v>3847</v>
      </c>
      <c r="L19" s="6">
        <v>3832</v>
      </c>
      <c r="M19" s="6">
        <v>3838</v>
      </c>
      <c r="N19" s="6">
        <v>3981</v>
      </c>
      <c r="O19" s="6">
        <v>3073</v>
      </c>
      <c r="P19" s="6">
        <v>3602</v>
      </c>
      <c r="Q19" s="6">
        <v>3483</v>
      </c>
      <c r="R19" s="6">
        <v>3214</v>
      </c>
      <c r="S19" s="6">
        <v>3375</v>
      </c>
    </row>
    <row r="20" spans="2:19" ht="20.100000000000001" customHeight="1" thickBot="1" x14ac:dyDescent="0.25">
      <c r="B20" s="5" t="s">
        <v>32</v>
      </c>
      <c r="C20" s="11">
        <f t="shared" ref="C20:O20" si="1">(C16+C17)/C15</f>
        <v>0.52173630304015606</v>
      </c>
      <c r="D20" s="11">
        <f t="shared" si="1"/>
        <v>0.50189079241391166</v>
      </c>
      <c r="E20" s="11">
        <f t="shared" si="1"/>
        <v>0.50612378204779274</v>
      </c>
      <c r="F20" s="11">
        <f t="shared" si="1"/>
        <v>0.4929782223126799</v>
      </c>
      <c r="G20" s="11">
        <f t="shared" si="1"/>
        <v>0.49731290114547183</v>
      </c>
      <c r="H20" s="11">
        <f t="shared" si="1"/>
        <v>0.50372693851394645</v>
      </c>
      <c r="I20" s="11">
        <f t="shared" si="1"/>
        <v>0.50516499282639882</v>
      </c>
      <c r="J20" s="11">
        <f t="shared" si="1"/>
        <v>0.51628991747398634</v>
      </c>
      <c r="K20" s="11">
        <f t="shared" si="1"/>
        <v>0.54176895560075755</v>
      </c>
      <c r="L20" s="11">
        <f t="shared" si="1"/>
        <v>0.55122262528550314</v>
      </c>
      <c r="M20" s="11">
        <f t="shared" si="1"/>
        <v>0.56643946551491431</v>
      </c>
      <c r="N20" s="11">
        <f t="shared" si="1"/>
        <v>0.57318637933870697</v>
      </c>
      <c r="O20" s="11">
        <f t="shared" si="1"/>
        <v>0.59747261278357633</v>
      </c>
      <c r="P20" s="11">
        <f>(P16+P17)/P15</f>
        <v>0.64919496253786069</v>
      </c>
      <c r="Q20" s="11">
        <f>(Q16+Q17)/Q15</f>
        <v>0.66346633416458856</v>
      </c>
      <c r="R20" s="11">
        <v>0.68697656300720644</v>
      </c>
      <c r="S20" s="11">
        <f>(S16+S17)/S15</f>
        <v>0.69229325072749459</v>
      </c>
    </row>
    <row r="21" spans="2:19" ht="20.100000000000001" customHeight="1" thickBot="1" x14ac:dyDescent="0.25">
      <c r="B21" s="5" t="s">
        <v>33</v>
      </c>
      <c r="C21" s="11">
        <f t="shared" ref="C21:O21" si="2">C16/(C16+C18)</f>
        <v>0.5336365933788223</v>
      </c>
      <c r="D21" s="11">
        <f t="shared" si="2"/>
        <v>0.51937543736878933</v>
      </c>
      <c r="E21" s="11">
        <f t="shared" si="2"/>
        <v>0.52114473955116325</v>
      </c>
      <c r="F21" s="11">
        <f t="shared" si="2"/>
        <v>0.50134213421342133</v>
      </c>
      <c r="G21" s="11">
        <f t="shared" si="2"/>
        <v>0.50329006670272214</v>
      </c>
      <c r="H21" s="11">
        <f t="shared" si="2"/>
        <v>0.5080971659919028</v>
      </c>
      <c r="I21" s="11">
        <f t="shared" si="2"/>
        <v>0.51574243347552307</v>
      </c>
      <c r="J21" s="11">
        <f t="shared" si="2"/>
        <v>0.52317609741123505</v>
      </c>
      <c r="K21" s="11">
        <f t="shared" si="2"/>
        <v>0.5451674971631556</v>
      </c>
      <c r="L21" s="11">
        <f t="shared" si="2"/>
        <v>0.55047646004340034</v>
      </c>
      <c r="M21" s="11">
        <f t="shared" si="2"/>
        <v>0.56909908186687075</v>
      </c>
      <c r="N21" s="11">
        <f t="shared" si="2"/>
        <v>0.57355591387650573</v>
      </c>
      <c r="O21" s="11">
        <f t="shared" si="2"/>
        <v>0.60264059921289836</v>
      </c>
      <c r="P21" s="11">
        <f t="shared" ref="P21:S22" si="3">P16/(P16+P18)</f>
        <v>0.6507314771118452</v>
      </c>
      <c r="Q21" s="11">
        <f t="shared" si="3"/>
        <v>0.65714955461790903</v>
      </c>
      <c r="R21" s="11">
        <v>0.68008558917197448</v>
      </c>
      <c r="S21" s="11">
        <f t="shared" si="3"/>
        <v>0.68757860114153047</v>
      </c>
    </row>
    <row r="22" spans="2:19" ht="20.100000000000001" customHeight="1" thickBot="1" x14ac:dyDescent="0.25">
      <c r="B22" s="5" t="s">
        <v>34</v>
      </c>
      <c r="C22" s="11">
        <f t="shared" ref="C22:O22" si="4">C17/(C17+C19)</f>
        <v>0.5002734731084777</v>
      </c>
      <c r="D22" s="11">
        <f t="shared" si="4"/>
        <v>0.46869290815479159</v>
      </c>
      <c r="E22" s="11">
        <f t="shared" si="4"/>
        <v>0.47684033073773779</v>
      </c>
      <c r="F22" s="11">
        <f t="shared" si="4"/>
        <v>0.4766883784710319</v>
      </c>
      <c r="G22" s="11">
        <f t="shared" si="4"/>
        <v>0.48453012048192773</v>
      </c>
      <c r="H22" s="11">
        <f t="shared" si="4"/>
        <v>0.49354005167958659</v>
      </c>
      <c r="I22" s="11">
        <f t="shared" si="4"/>
        <v>0.47972642892037126</v>
      </c>
      <c r="J22" s="11">
        <f t="shared" si="4"/>
        <v>0.50012013455069682</v>
      </c>
      <c r="K22" s="11">
        <f t="shared" si="4"/>
        <v>0.53341419041843541</v>
      </c>
      <c r="L22" s="11">
        <f t="shared" si="4"/>
        <v>0.55306741310940055</v>
      </c>
      <c r="M22" s="11">
        <f t="shared" si="4"/>
        <v>0.56006419073819347</v>
      </c>
      <c r="N22" s="11">
        <f t="shared" si="4"/>
        <v>0.57234933934901711</v>
      </c>
      <c r="O22" s="11">
        <f t="shared" si="4"/>
        <v>0.58651776103336917</v>
      </c>
      <c r="P22" s="11">
        <f t="shared" si="3"/>
        <v>0.64599508599508604</v>
      </c>
      <c r="Q22" s="11">
        <f t="shared" si="3"/>
        <v>0.67600000000000005</v>
      </c>
      <c r="R22" s="11">
        <v>0.69990662931839398</v>
      </c>
      <c r="S22" s="11">
        <f t="shared" si="3"/>
        <v>0.70093043863535665</v>
      </c>
    </row>
    <row r="23" spans="2:19" ht="20.100000000000001" customHeight="1" thickBot="1" x14ac:dyDescent="0.25">
      <c r="B23" s="5" t="s">
        <v>96</v>
      </c>
      <c r="C23" s="6">
        <v>29667</v>
      </c>
      <c r="D23" s="6">
        <v>33466</v>
      </c>
      <c r="E23" s="6">
        <v>35054</v>
      </c>
      <c r="F23" s="6">
        <v>33050</v>
      </c>
      <c r="G23" s="6">
        <v>31578</v>
      </c>
      <c r="H23" s="6">
        <v>28774</v>
      </c>
      <c r="I23" s="6">
        <v>27074</v>
      </c>
      <c r="J23" s="6">
        <v>27023</v>
      </c>
      <c r="K23" s="6">
        <v>27657</v>
      </c>
      <c r="L23" s="6">
        <v>28926</v>
      </c>
      <c r="M23" s="6">
        <v>29041</v>
      </c>
      <c r="N23" s="6">
        <v>29806</v>
      </c>
      <c r="O23" s="6">
        <v>22763</v>
      </c>
      <c r="P23" s="6">
        <v>30875</v>
      </c>
      <c r="Q23" s="6">
        <v>31591</v>
      </c>
      <c r="R23" s="6">
        <v>30366</v>
      </c>
      <c r="S23" s="6">
        <v>31549</v>
      </c>
    </row>
    <row r="24" spans="2:19" ht="20.100000000000001" customHeight="1" thickBot="1" x14ac:dyDescent="0.25">
      <c r="B24" s="5" t="s">
        <v>97</v>
      </c>
      <c r="C24" s="6">
        <v>15570</v>
      </c>
      <c r="D24" s="6">
        <v>16949</v>
      </c>
      <c r="E24" s="6">
        <v>18025</v>
      </c>
      <c r="F24" s="6">
        <v>16571</v>
      </c>
      <c r="G24" s="6">
        <v>15899</v>
      </c>
      <c r="H24" s="6">
        <v>14660</v>
      </c>
      <c r="I24" s="6">
        <v>13850</v>
      </c>
      <c r="J24" s="6">
        <v>14122</v>
      </c>
      <c r="K24" s="6">
        <v>15176</v>
      </c>
      <c r="L24" s="6">
        <v>16132</v>
      </c>
      <c r="M24" s="6">
        <v>16575</v>
      </c>
      <c r="N24" s="6">
        <v>17241</v>
      </c>
      <c r="O24" s="6">
        <v>13697</v>
      </c>
      <c r="P24" s="6">
        <v>20177</v>
      </c>
      <c r="Q24" s="6">
        <v>21089</v>
      </c>
      <c r="R24" s="6">
        <v>20953</v>
      </c>
      <c r="S24" s="6">
        <v>21924</v>
      </c>
    </row>
    <row r="25" spans="2:19" ht="20.100000000000001" customHeight="1" thickBot="1" x14ac:dyDescent="0.25">
      <c r="B25" s="5" t="s">
        <v>98</v>
      </c>
      <c r="C25" s="6">
        <v>14097</v>
      </c>
      <c r="D25" s="6">
        <v>16517</v>
      </c>
      <c r="E25" s="6">
        <v>17029</v>
      </c>
      <c r="F25" s="6">
        <v>16479</v>
      </c>
      <c r="G25" s="6">
        <v>15679</v>
      </c>
      <c r="H25" s="6">
        <v>14114</v>
      </c>
      <c r="I25" s="6">
        <v>13224</v>
      </c>
      <c r="J25" s="6">
        <v>12901</v>
      </c>
      <c r="K25" s="6">
        <v>12481</v>
      </c>
      <c r="L25" s="6">
        <v>12794</v>
      </c>
      <c r="M25" s="6">
        <v>12466</v>
      </c>
      <c r="N25" s="6">
        <v>12565</v>
      </c>
      <c r="O25" s="6">
        <v>9066</v>
      </c>
      <c r="P25" s="6">
        <v>10698</v>
      </c>
      <c r="Q25" s="6">
        <v>10502</v>
      </c>
      <c r="R25" s="6">
        <v>9413</v>
      </c>
      <c r="S25" s="6">
        <v>9625</v>
      </c>
    </row>
    <row r="26" spans="2:19" ht="20.100000000000001" customHeight="1" thickBot="1" x14ac:dyDescent="0.25">
      <c r="B26" s="5" t="s">
        <v>99</v>
      </c>
      <c r="C26" s="11">
        <f t="shared" ref="C26:O26" si="5">C24/(C24+C25)</f>
        <v>0.52482556375771061</v>
      </c>
      <c r="D26" s="11">
        <f t="shared" si="5"/>
        <v>0.50645431183888123</v>
      </c>
      <c r="E26" s="11">
        <f t="shared" si="5"/>
        <v>0.51420665259314202</v>
      </c>
      <c r="F26" s="11">
        <f t="shared" si="5"/>
        <v>0.50139183055975789</v>
      </c>
      <c r="G26" s="11">
        <f t="shared" si="5"/>
        <v>0.50348343783646843</v>
      </c>
      <c r="H26" s="11">
        <f t="shared" si="5"/>
        <v>0.50948773198025998</v>
      </c>
      <c r="I26" s="11">
        <f t="shared" si="5"/>
        <v>0.51156090714338476</v>
      </c>
      <c r="J26" s="11">
        <f t="shared" si="5"/>
        <v>0.52259186618806197</v>
      </c>
      <c r="K26" s="11">
        <f t="shared" si="5"/>
        <v>0.54872184257150092</v>
      </c>
      <c r="L26" s="11">
        <f t="shared" si="5"/>
        <v>0.55769895595657881</v>
      </c>
      <c r="M26" s="11">
        <f t="shared" si="5"/>
        <v>0.57074480906304881</v>
      </c>
      <c r="N26" s="11">
        <f t="shared" si="5"/>
        <v>0.57844058243306717</v>
      </c>
      <c r="O26" s="11">
        <f t="shared" si="5"/>
        <v>0.60172209287000833</v>
      </c>
      <c r="P26" s="11">
        <f>P24/(P24+P25)</f>
        <v>0.65350607287449392</v>
      </c>
      <c r="Q26" s="11">
        <f>Q24/(Q24+Q25)</f>
        <v>0.66756354657972206</v>
      </c>
      <c r="R26" s="11">
        <f>R24/(R24+R25)</f>
        <v>0.69001514852137258</v>
      </c>
      <c r="S26" s="11">
        <f>S24/(S24+S25)</f>
        <v>0.69491901486576435</v>
      </c>
    </row>
    <row r="27" spans="2:19" ht="20.100000000000001" customHeight="1" thickBot="1" x14ac:dyDescent="0.25">
      <c r="B27" s="5" t="s">
        <v>100</v>
      </c>
      <c r="C27" s="6">
        <v>1088</v>
      </c>
      <c r="D27" s="6">
        <v>1440</v>
      </c>
      <c r="E27" s="6">
        <v>1688</v>
      </c>
      <c r="F27" s="6">
        <v>1343</v>
      </c>
      <c r="G27" s="6">
        <v>985</v>
      </c>
      <c r="H27" s="6">
        <v>875</v>
      </c>
      <c r="I27" s="6">
        <v>806</v>
      </c>
      <c r="J27" s="6">
        <v>847</v>
      </c>
      <c r="K27" s="6">
        <v>857</v>
      </c>
      <c r="L27" s="6">
        <v>846</v>
      </c>
      <c r="M27" s="6">
        <v>595</v>
      </c>
      <c r="N27" s="6">
        <v>589</v>
      </c>
      <c r="O27" s="6">
        <v>423</v>
      </c>
      <c r="P27" s="6">
        <v>490</v>
      </c>
      <c r="Q27" s="6">
        <v>489</v>
      </c>
      <c r="R27" s="6">
        <v>440</v>
      </c>
      <c r="S27" s="6">
        <v>410</v>
      </c>
    </row>
    <row r="28" spans="2:19" ht="20.100000000000001" customHeight="1" thickBot="1" x14ac:dyDescent="0.25">
      <c r="B28" s="5" t="s">
        <v>101</v>
      </c>
      <c r="C28" s="6">
        <v>476</v>
      </c>
      <c r="D28" s="6">
        <v>570</v>
      </c>
      <c r="E28" s="6">
        <v>571</v>
      </c>
      <c r="F28" s="6">
        <v>384</v>
      </c>
      <c r="G28" s="6">
        <v>295</v>
      </c>
      <c r="H28" s="6">
        <v>275</v>
      </c>
      <c r="I28" s="6">
        <v>234</v>
      </c>
      <c r="J28" s="6">
        <v>267</v>
      </c>
      <c r="K28" s="6">
        <v>272</v>
      </c>
      <c r="L28" s="6">
        <v>279</v>
      </c>
      <c r="M28" s="6">
        <v>212</v>
      </c>
      <c r="N28" s="6">
        <v>181</v>
      </c>
      <c r="O28" s="6">
        <v>156</v>
      </c>
      <c r="P28" s="6">
        <v>185</v>
      </c>
      <c r="Q28" s="6">
        <v>195</v>
      </c>
      <c r="R28" s="6">
        <v>210</v>
      </c>
      <c r="S28" s="6">
        <v>201</v>
      </c>
    </row>
    <row r="29" spans="2:19" ht="20.100000000000001" customHeight="1" thickBot="1" x14ac:dyDescent="0.25">
      <c r="B29" s="5" t="s">
        <v>102</v>
      </c>
      <c r="C29" s="6">
        <v>612</v>
      </c>
      <c r="D29" s="6">
        <v>870</v>
      </c>
      <c r="E29" s="6">
        <v>1117</v>
      </c>
      <c r="F29" s="6">
        <v>959</v>
      </c>
      <c r="G29" s="6">
        <v>690</v>
      </c>
      <c r="H29" s="6">
        <v>600</v>
      </c>
      <c r="I29" s="6">
        <v>572</v>
      </c>
      <c r="J29" s="6">
        <v>580</v>
      </c>
      <c r="K29" s="6">
        <v>585</v>
      </c>
      <c r="L29" s="6">
        <v>567</v>
      </c>
      <c r="M29" s="6">
        <v>383</v>
      </c>
      <c r="N29" s="6">
        <v>408</v>
      </c>
      <c r="O29" s="6">
        <v>267</v>
      </c>
      <c r="P29" s="6">
        <v>305</v>
      </c>
      <c r="Q29" s="6">
        <v>294</v>
      </c>
      <c r="R29" s="6">
        <v>230</v>
      </c>
      <c r="S29" s="6">
        <v>209</v>
      </c>
    </row>
    <row r="30" spans="2:19" ht="20.100000000000001" customHeight="1" thickBot="1" x14ac:dyDescent="0.25">
      <c r="B30" s="12" t="s">
        <v>103</v>
      </c>
      <c r="C30" s="15">
        <f t="shared" ref="C30:O30" si="6">C28/(C28+C29)</f>
        <v>0.4375</v>
      </c>
      <c r="D30" s="15">
        <f t="shared" si="6"/>
        <v>0.39583333333333331</v>
      </c>
      <c r="E30" s="15">
        <f t="shared" si="6"/>
        <v>0.33827014218009477</v>
      </c>
      <c r="F30" s="15">
        <f t="shared" si="6"/>
        <v>0.28592702903946388</v>
      </c>
      <c r="G30" s="15">
        <f t="shared" si="6"/>
        <v>0.29949238578680204</v>
      </c>
      <c r="H30" s="15">
        <f t="shared" si="6"/>
        <v>0.31428571428571428</v>
      </c>
      <c r="I30" s="15">
        <f t="shared" si="6"/>
        <v>0.29032258064516131</v>
      </c>
      <c r="J30" s="15">
        <f t="shared" si="6"/>
        <v>0.3152302243211334</v>
      </c>
      <c r="K30" s="15">
        <f t="shared" si="6"/>
        <v>0.31738623103850644</v>
      </c>
      <c r="L30" s="15">
        <f t="shared" si="6"/>
        <v>0.32978723404255317</v>
      </c>
      <c r="M30" s="15">
        <f t="shared" si="6"/>
        <v>0.35630252100840337</v>
      </c>
      <c r="N30" s="15">
        <f t="shared" si="6"/>
        <v>0.30730050933786079</v>
      </c>
      <c r="O30" s="15">
        <f t="shared" si="6"/>
        <v>0.36879432624113473</v>
      </c>
      <c r="P30" s="15">
        <f>P28/(P28+P29)</f>
        <v>0.37755102040816324</v>
      </c>
      <c r="Q30" s="15">
        <f>Q28/(Q28+Q29)</f>
        <v>0.3987730061349693</v>
      </c>
      <c r="R30" s="15">
        <f>R28/(R28+R29)</f>
        <v>0.47727272727272729</v>
      </c>
      <c r="S30" s="15">
        <f>S28/(S28+S29)</f>
        <v>0.49024390243902438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8:S29"/>
  <sheetViews>
    <sheetView workbookViewId="0"/>
  </sheetViews>
  <sheetFormatPr baseColWidth="10" defaultRowHeight="12.75" x14ac:dyDescent="0.2"/>
  <cols>
    <col min="1" max="1" width="8.625" customWidth="1"/>
    <col min="2" max="2" width="50.625" customWidth="1"/>
  </cols>
  <sheetData>
    <row r="8" spans="2:19" ht="20.100000000000001" customHeight="1" thickBot="1" x14ac:dyDescent="0.25">
      <c r="B8" s="7"/>
      <c r="C8" s="4">
        <v>2008</v>
      </c>
      <c r="D8" s="4">
        <v>2009</v>
      </c>
      <c r="E8" s="4">
        <v>2010</v>
      </c>
      <c r="F8" s="4">
        <v>2011</v>
      </c>
      <c r="G8" s="4">
        <v>2012</v>
      </c>
      <c r="H8" s="4">
        <v>2013</v>
      </c>
      <c r="I8" s="4">
        <v>2014</v>
      </c>
      <c r="J8" s="4">
        <v>2015</v>
      </c>
      <c r="K8" s="4">
        <v>2016</v>
      </c>
      <c r="L8" s="4">
        <v>2017</v>
      </c>
      <c r="M8" s="4">
        <v>2018</v>
      </c>
      <c r="N8" s="4">
        <v>2019</v>
      </c>
      <c r="O8" s="4">
        <v>2020</v>
      </c>
      <c r="P8" s="4">
        <v>2021</v>
      </c>
      <c r="Q8" s="4">
        <v>2022</v>
      </c>
      <c r="R8" s="4">
        <v>2023</v>
      </c>
      <c r="S8" s="4">
        <v>2024</v>
      </c>
    </row>
    <row r="9" spans="2:19" ht="20.100000000000001" customHeight="1" thickBot="1" x14ac:dyDescent="0.25">
      <c r="B9" s="5" t="s">
        <v>104</v>
      </c>
      <c r="C9" s="6">
        <v>189</v>
      </c>
      <c r="D9" s="6">
        <v>248</v>
      </c>
      <c r="E9" s="6">
        <v>239</v>
      </c>
      <c r="F9" s="6">
        <v>189</v>
      </c>
      <c r="G9" s="6">
        <v>156</v>
      </c>
      <c r="H9" s="6">
        <v>167</v>
      </c>
      <c r="I9" s="6">
        <v>187</v>
      </c>
      <c r="J9" s="6">
        <v>149</v>
      </c>
      <c r="K9" s="6">
        <v>155</v>
      </c>
      <c r="L9" s="6">
        <v>173</v>
      </c>
      <c r="M9" s="6">
        <v>203</v>
      </c>
      <c r="N9" s="6">
        <v>206</v>
      </c>
      <c r="O9" s="6">
        <v>160</v>
      </c>
      <c r="P9" s="6">
        <v>221</v>
      </c>
      <c r="Q9" s="6">
        <v>223</v>
      </c>
      <c r="R9" s="6">
        <v>229</v>
      </c>
      <c r="S9" s="6">
        <v>289</v>
      </c>
    </row>
    <row r="10" spans="2:19" ht="20.100000000000001" customHeight="1" thickBot="1" x14ac:dyDescent="0.25">
      <c r="B10" s="5" t="s">
        <v>105</v>
      </c>
      <c r="C10" s="6">
        <v>42</v>
      </c>
      <c r="D10" s="6">
        <v>57</v>
      </c>
      <c r="E10" s="6">
        <v>60</v>
      </c>
      <c r="F10" s="6">
        <v>65</v>
      </c>
      <c r="G10" s="6">
        <v>58</v>
      </c>
      <c r="H10" s="6">
        <v>54</v>
      </c>
      <c r="I10" s="6">
        <v>50</v>
      </c>
      <c r="J10" s="6">
        <v>57</v>
      </c>
      <c r="K10" s="6">
        <v>46</v>
      </c>
      <c r="L10" s="6">
        <v>47</v>
      </c>
      <c r="M10" s="6">
        <v>56</v>
      </c>
      <c r="N10" s="6">
        <v>57</v>
      </c>
      <c r="O10" s="6">
        <v>51</v>
      </c>
      <c r="P10" s="6">
        <v>94</v>
      </c>
      <c r="Q10" s="6">
        <v>82</v>
      </c>
      <c r="R10" s="6">
        <v>70</v>
      </c>
      <c r="S10" s="6">
        <v>83</v>
      </c>
    </row>
    <row r="11" spans="2:19" ht="20.100000000000001" customHeight="1" thickBot="1" x14ac:dyDescent="0.25">
      <c r="B11" s="5" t="s">
        <v>106</v>
      </c>
      <c r="C11" s="11">
        <f t="shared" ref="C11:O11" si="0">C9/(C9+C10)</f>
        <v>0.81818181818181823</v>
      </c>
      <c r="D11" s="11">
        <f t="shared" si="0"/>
        <v>0.81311475409836065</v>
      </c>
      <c r="E11" s="11">
        <f t="shared" si="0"/>
        <v>0.79933110367892979</v>
      </c>
      <c r="F11" s="11">
        <f t="shared" si="0"/>
        <v>0.74409448818897639</v>
      </c>
      <c r="G11" s="11">
        <f t="shared" si="0"/>
        <v>0.7289719626168224</v>
      </c>
      <c r="H11" s="11">
        <f t="shared" si="0"/>
        <v>0.75565610859728505</v>
      </c>
      <c r="I11" s="11">
        <f t="shared" si="0"/>
        <v>0.78902953586497893</v>
      </c>
      <c r="J11" s="11">
        <f t="shared" si="0"/>
        <v>0.72330097087378642</v>
      </c>
      <c r="K11" s="11">
        <f t="shared" si="0"/>
        <v>0.77114427860696522</v>
      </c>
      <c r="L11" s="11">
        <f t="shared" si="0"/>
        <v>0.78636363636363638</v>
      </c>
      <c r="M11" s="11">
        <f t="shared" si="0"/>
        <v>0.78378378378378377</v>
      </c>
      <c r="N11" s="11">
        <f t="shared" si="0"/>
        <v>0.78326996197718635</v>
      </c>
      <c r="O11" s="11">
        <f t="shared" si="0"/>
        <v>0.75829383886255919</v>
      </c>
      <c r="P11" s="11">
        <f>P9/(P9+P10)</f>
        <v>0.70158730158730154</v>
      </c>
      <c r="Q11" s="11">
        <f>Q9/(Q9+Q10)</f>
        <v>0.73114754098360657</v>
      </c>
      <c r="R11" s="11">
        <f>R9/(R9+R10)</f>
        <v>0.76588628762541811</v>
      </c>
      <c r="S11" s="11">
        <f>S9/(S9+S10)</f>
        <v>0.7768817204301075</v>
      </c>
    </row>
    <row r="12" spans="2:19" ht="20.100000000000001" customHeight="1" thickBot="1" x14ac:dyDescent="0.25">
      <c r="B12" s="5" t="s">
        <v>107</v>
      </c>
      <c r="C12" s="6">
        <v>66</v>
      </c>
      <c r="D12" s="6">
        <v>93</v>
      </c>
      <c r="E12" s="6">
        <v>59</v>
      </c>
      <c r="F12" s="6">
        <v>60</v>
      </c>
      <c r="G12" s="6">
        <v>56</v>
      </c>
      <c r="H12" s="6">
        <v>68</v>
      </c>
      <c r="I12" s="6">
        <v>65</v>
      </c>
      <c r="J12" s="6">
        <v>47</v>
      </c>
      <c r="K12" s="6">
        <v>45</v>
      </c>
      <c r="L12" s="6">
        <v>52</v>
      </c>
      <c r="M12" s="6">
        <v>67</v>
      </c>
      <c r="N12" s="6">
        <v>70</v>
      </c>
      <c r="O12" s="6">
        <v>45</v>
      </c>
      <c r="P12" s="6">
        <v>91</v>
      </c>
      <c r="Q12" s="6">
        <v>65</v>
      </c>
      <c r="R12" s="6">
        <v>64</v>
      </c>
      <c r="S12" s="6">
        <v>72</v>
      </c>
    </row>
    <row r="13" spans="2:19" ht="20.100000000000001" customHeight="1" thickBot="1" x14ac:dyDescent="0.25">
      <c r="B13" s="5" t="s">
        <v>108</v>
      </c>
      <c r="C13" s="6">
        <v>19</v>
      </c>
      <c r="D13" s="6">
        <v>24</v>
      </c>
      <c r="E13" s="6">
        <v>17</v>
      </c>
      <c r="F13" s="6">
        <v>12</v>
      </c>
      <c r="G13" s="6">
        <v>16</v>
      </c>
      <c r="H13" s="6">
        <v>20</v>
      </c>
      <c r="I13" s="6">
        <v>17</v>
      </c>
      <c r="J13" s="6">
        <v>12</v>
      </c>
      <c r="K13" s="6">
        <v>5</v>
      </c>
      <c r="L13" s="6">
        <v>15</v>
      </c>
      <c r="M13" s="6">
        <v>9</v>
      </c>
      <c r="N13" s="6">
        <v>9</v>
      </c>
      <c r="O13" s="6">
        <v>8</v>
      </c>
      <c r="P13" s="6">
        <v>22</v>
      </c>
      <c r="Q13" s="6">
        <v>19</v>
      </c>
      <c r="R13" s="6">
        <v>12</v>
      </c>
      <c r="S13" s="6">
        <v>14</v>
      </c>
    </row>
    <row r="14" spans="2:19" ht="20.100000000000001" customHeight="1" thickBot="1" x14ac:dyDescent="0.25">
      <c r="B14" s="5" t="s">
        <v>109</v>
      </c>
      <c r="C14" s="11">
        <f t="shared" ref="C14:O14" si="1">C12/(C12+C13)</f>
        <v>0.77647058823529413</v>
      </c>
      <c r="D14" s="11">
        <f t="shared" si="1"/>
        <v>0.79487179487179482</v>
      </c>
      <c r="E14" s="11">
        <f t="shared" si="1"/>
        <v>0.77631578947368418</v>
      </c>
      <c r="F14" s="11">
        <f t="shared" si="1"/>
        <v>0.83333333333333337</v>
      </c>
      <c r="G14" s="11">
        <f t="shared" si="1"/>
        <v>0.77777777777777779</v>
      </c>
      <c r="H14" s="11">
        <f t="shared" si="1"/>
        <v>0.77272727272727271</v>
      </c>
      <c r="I14" s="11">
        <f t="shared" si="1"/>
        <v>0.79268292682926833</v>
      </c>
      <c r="J14" s="11">
        <f t="shared" si="1"/>
        <v>0.79661016949152541</v>
      </c>
      <c r="K14" s="11">
        <f t="shared" si="1"/>
        <v>0.9</v>
      </c>
      <c r="L14" s="11">
        <f t="shared" si="1"/>
        <v>0.77611940298507465</v>
      </c>
      <c r="M14" s="11">
        <f t="shared" si="1"/>
        <v>0.88157894736842102</v>
      </c>
      <c r="N14" s="11">
        <f t="shared" si="1"/>
        <v>0.88607594936708856</v>
      </c>
      <c r="O14" s="11">
        <f t="shared" si="1"/>
        <v>0.84905660377358494</v>
      </c>
      <c r="P14" s="11">
        <f>P12/(P12+P13)</f>
        <v>0.80530973451327437</v>
      </c>
      <c r="Q14" s="11">
        <f>Q12/(Q12+Q13)</f>
        <v>0.77380952380952384</v>
      </c>
      <c r="R14" s="11">
        <f>R12/(R12+R13)</f>
        <v>0.84210526315789469</v>
      </c>
      <c r="S14" s="11">
        <f>S12/(S12+S13)</f>
        <v>0.83720930232558144</v>
      </c>
    </row>
    <row r="15" spans="2:19" ht="20.100000000000001" customHeight="1" thickBot="1" x14ac:dyDescent="0.25">
      <c r="B15" s="5" t="s">
        <v>110</v>
      </c>
      <c r="C15" s="6">
        <v>35</v>
      </c>
      <c r="D15" s="6">
        <v>26</v>
      </c>
      <c r="E15" s="6">
        <v>22</v>
      </c>
      <c r="F15" s="6">
        <v>27</v>
      </c>
      <c r="G15" s="6">
        <v>36</v>
      </c>
      <c r="H15" s="6">
        <v>42</v>
      </c>
      <c r="I15" s="6">
        <v>38</v>
      </c>
      <c r="J15" s="6">
        <v>25</v>
      </c>
      <c r="K15" s="6">
        <v>30</v>
      </c>
      <c r="L15" s="6">
        <v>34</v>
      </c>
      <c r="M15" s="6">
        <v>43</v>
      </c>
      <c r="N15" s="6">
        <v>40</v>
      </c>
      <c r="O15" s="6">
        <v>38</v>
      </c>
      <c r="P15" s="6">
        <v>61</v>
      </c>
      <c r="Q15" s="6">
        <v>88</v>
      </c>
      <c r="R15" s="6">
        <v>57</v>
      </c>
      <c r="S15" s="6">
        <v>70</v>
      </c>
    </row>
    <row r="16" spans="2:19" ht="20.100000000000001" customHeight="1" thickBot="1" x14ac:dyDescent="0.25">
      <c r="B16" s="5" t="s">
        <v>111</v>
      </c>
      <c r="C16" s="6">
        <v>2</v>
      </c>
      <c r="D16" s="6">
        <v>2</v>
      </c>
      <c r="E16" s="6">
        <v>0</v>
      </c>
      <c r="F16" s="6">
        <v>2</v>
      </c>
      <c r="G16" s="6">
        <v>0</v>
      </c>
      <c r="H16" s="6">
        <v>0</v>
      </c>
      <c r="I16" s="6">
        <v>1</v>
      </c>
      <c r="J16" s="6">
        <v>1</v>
      </c>
      <c r="K16" s="6">
        <v>1</v>
      </c>
      <c r="L16" s="6">
        <v>1</v>
      </c>
      <c r="M16" s="6">
        <v>1</v>
      </c>
      <c r="N16" s="6">
        <v>1</v>
      </c>
      <c r="O16" s="6">
        <v>0</v>
      </c>
      <c r="P16" s="6">
        <v>1</v>
      </c>
      <c r="Q16" s="6">
        <v>3</v>
      </c>
      <c r="R16" s="6">
        <v>0</v>
      </c>
      <c r="S16" s="6">
        <v>4</v>
      </c>
    </row>
    <row r="17" spans="2:19" ht="20.100000000000001" customHeight="1" thickBot="1" x14ac:dyDescent="0.25">
      <c r="B17" s="5" t="s">
        <v>112</v>
      </c>
      <c r="C17" s="11">
        <f t="shared" ref="C17:O17" si="2">C15/(C15+C16)</f>
        <v>0.94594594594594594</v>
      </c>
      <c r="D17" s="11">
        <f t="shared" si="2"/>
        <v>0.9285714285714286</v>
      </c>
      <c r="E17" s="11">
        <f t="shared" si="2"/>
        <v>1</v>
      </c>
      <c r="F17" s="11">
        <f t="shared" si="2"/>
        <v>0.93103448275862066</v>
      </c>
      <c r="G17" s="11">
        <f t="shared" si="2"/>
        <v>1</v>
      </c>
      <c r="H17" s="11">
        <f t="shared" si="2"/>
        <v>1</v>
      </c>
      <c r="I17" s="11">
        <f t="shared" si="2"/>
        <v>0.97435897435897434</v>
      </c>
      <c r="J17" s="11">
        <f t="shared" si="2"/>
        <v>0.96153846153846156</v>
      </c>
      <c r="K17" s="11">
        <f t="shared" si="2"/>
        <v>0.967741935483871</v>
      </c>
      <c r="L17" s="11">
        <f t="shared" si="2"/>
        <v>0.97142857142857142</v>
      </c>
      <c r="M17" s="11">
        <f t="shared" si="2"/>
        <v>0.97727272727272729</v>
      </c>
      <c r="N17" s="11">
        <f t="shared" si="2"/>
        <v>0.97560975609756095</v>
      </c>
      <c r="O17" s="11">
        <f t="shared" si="2"/>
        <v>1</v>
      </c>
      <c r="P17" s="11">
        <f>P15/(P15+P16)</f>
        <v>0.9838709677419355</v>
      </c>
      <c r="Q17" s="11">
        <f>Q15/(Q15+Q16)</f>
        <v>0.96703296703296704</v>
      </c>
      <c r="R17" s="11">
        <f>R15/(R15+R16)</f>
        <v>1</v>
      </c>
      <c r="S17" s="11">
        <f>S15/(S15+S16)</f>
        <v>0.94594594594594594</v>
      </c>
    </row>
    <row r="18" spans="2:19" ht="20.100000000000001" customHeight="1" thickBot="1" x14ac:dyDescent="0.25">
      <c r="B18" s="5" t="s">
        <v>113</v>
      </c>
      <c r="C18" s="6">
        <v>4896</v>
      </c>
      <c r="D18" s="6">
        <v>5709</v>
      </c>
      <c r="E18" s="6">
        <v>7117</v>
      </c>
      <c r="F18" s="6">
        <v>6197</v>
      </c>
      <c r="G18" s="6">
        <v>6290</v>
      </c>
      <c r="H18" s="6">
        <v>6645</v>
      </c>
      <c r="I18" s="6">
        <v>6190</v>
      </c>
      <c r="J18" s="6">
        <v>5498</v>
      </c>
      <c r="K18" s="6">
        <v>5708</v>
      </c>
      <c r="L18" s="6">
        <v>5976</v>
      </c>
      <c r="M18" s="6">
        <v>6182</v>
      </c>
      <c r="N18" s="6">
        <v>6105</v>
      </c>
      <c r="O18" s="6">
        <v>4658</v>
      </c>
      <c r="P18" s="6">
        <v>5547</v>
      </c>
      <c r="Q18" s="6">
        <v>5556</v>
      </c>
      <c r="R18" s="6">
        <v>5489</v>
      </c>
      <c r="S18" s="6">
        <v>5373</v>
      </c>
    </row>
    <row r="19" spans="2:19" ht="20.100000000000001" customHeight="1" thickBot="1" x14ac:dyDescent="0.25">
      <c r="B19" s="5" t="s">
        <v>114</v>
      </c>
      <c r="C19" s="6">
        <v>1451</v>
      </c>
      <c r="D19" s="6">
        <v>1660</v>
      </c>
      <c r="E19" s="6">
        <v>2200</v>
      </c>
      <c r="F19" s="6">
        <v>1840</v>
      </c>
      <c r="G19" s="6">
        <v>2041</v>
      </c>
      <c r="H19" s="6">
        <v>2177</v>
      </c>
      <c r="I19" s="6">
        <v>1441</v>
      </c>
      <c r="J19" s="6">
        <v>1262</v>
      </c>
      <c r="K19" s="6">
        <v>1116</v>
      </c>
      <c r="L19" s="6">
        <v>1120</v>
      </c>
      <c r="M19" s="6">
        <v>1095</v>
      </c>
      <c r="N19" s="6">
        <v>1085</v>
      </c>
      <c r="O19" s="6">
        <v>835</v>
      </c>
      <c r="P19" s="6">
        <v>1051</v>
      </c>
      <c r="Q19" s="6">
        <v>1038</v>
      </c>
      <c r="R19" s="6">
        <v>1164</v>
      </c>
      <c r="S19" s="6">
        <v>997</v>
      </c>
    </row>
    <row r="20" spans="2:19" ht="20.100000000000001" customHeight="1" thickBot="1" x14ac:dyDescent="0.25">
      <c r="B20" s="5" t="s">
        <v>115</v>
      </c>
      <c r="C20" s="6">
        <v>67</v>
      </c>
      <c r="D20" s="6">
        <v>56</v>
      </c>
      <c r="E20" s="6">
        <v>72</v>
      </c>
      <c r="F20" s="6">
        <v>74</v>
      </c>
      <c r="G20" s="6">
        <v>107</v>
      </c>
      <c r="H20" s="6">
        <v>65</v>
      </c>
      <c r="I20" s="6">
        <v>40</v>
      </c>
      <c r="J20" s="6">
        <v>29</v>
      </c>
      <c r="K20" s="6">
        <v>52</v>
      </c>
      <c r="L20" s="6">
        <v>52</v>
      </c>
      <c r="M20" s="6">
        <v>61</v>
      </c>
      <c r="N20" s="6">
        <v>99</v>
      </c>
      <c r="O20" s="6">
        <v>55</v>
      </c>
      <c r="P20" s="6">
        <v>109</v>
      </c>
      <c r="Q20" s="6">
        <v>106</v>
      </c>
      <c r="R20" s="6">
        <v>106</v>
      </c>
      <c r="S20" s="6">
        <v>114</v>
      </c>
    </row>
    <row r="21" spans="2:19" ht="20.100000000000001" customHeight="1" thickBot="1" x14ac:dyDescent="0.25">
      <c r="B21" s="5" t="s">
        <v>116</v>
      </c>
      <c r="C21" s="11">
        <f t="shared" ref="C21:O21" si="3">C18/(C18+C19+C20)</f>
        <v>0.76333021515434984</v>
      </c>
      <c r="D21" s="11">
        <f t="shared" si="3"/>
        <v>0.76888888888888884</v>
      </c>
      <c r="E21" s="11">
        <f t="shared" si="3"/>
        <v>0.7580146980509106</v>
      </c>
      <c r="F21" s="11">
        <f t="shared" si="3"/>
        <v>0.76402416471458512</v>
      </c>
      <c r="G21" s="11">
        <f t="shared" si="3"/>
        <v>0.74543730741881964</v>
      </c>
      <c r="H21" s="11">
        <f t="shared" si="3"/>
        <v>0.74772139079554401</v>
      </c>
      <c r="I21" s="11">
        <f t="shared" si="3"/>
        <v>0.80693521053317685</v>
      </c>
      <c r="J21" s="11">
        <f t="shared" si="3"/>
        <v>0.80983944616291059</v>
      </c>
      <c r="K21" s="11">
        <f t="shared" si="3"/>
        <v>0.83013379872018611</v>
      </c>
      <c r="L21" s="11">
        <f t="shared" si="3"/>
        <v>0.83603805260212649</v>
      </c>
      <c r="M21" s="11">
        <f t="shared" si="3"/>
        <v>0.84246388661760696</v>
      </c>
      <c r="N21" s="11">
        <f t="shared" si="3"/>
        <v>0.8375634517766497</v>
      </c>
      <c r="O21" s="11">
        <f t="shared" si="3"/>
        <v>0.83958183129055519</v>
      </c>
      <c r="P21" s="11">
        <f>P18/(P18+P19+P20)</f>
        <v>0.82704636946473831</v>
      </c>
      <c r="Q21" s="11">
        <f>Q18/(Q18+Q19+Q20)</f>
        <v>0.82925373134328362</v>
      </c>
      <c r="R21" s="11">
        <f>R18/(R18+R19+R20)</f>
        <v>0.81210238200917295</v>
      </c>
      <c r="S21" s="11">
        <f>S18/(S18+S19+S20)</f>
        <v>0.82865515114127086</v>
      </c>
    </row>
    <row r="22" spans="2:19" ht="20.100000000000001" customHeight="1" thickBot="1" x14ac:dyDescent="0.25">
      <c r="B22" s="5" t="s">
        <v>27</v>
      </c>
      <c r="C22" s="6">
        <v>362</v>
      </c>
      <c r="D22" s="6">
        <v>453</v>
      </c>
      <c r="E22" s="6">
        <v>415</v>
      </c>
      <c r="F22" s="6">
        <v>362</v>
      </c>
      <c r="G22" s="6">
        <v>340</v>
      </c>
      <c r="H22" s="6">
        <v>371</v>
      </c>
      <c r="I22" s="6">
        <v>365</v>
      </c>
      <c r="J22" s="6">
        <v>299</v>
      </c>
      <c r="K22" s="6">
        <v>291</v>
      </c>
      <c r="L22" s="6">
        <v>326</v>
      </c>
      <c r="M22" s="6">
        <v>380</v>
      </c>
      <c r="N22" s="6">
        <v>384</v>
      </c>
      <c r="O22" s="6">
        <v>304</v>
      </c>
      <c r="P22" s="6">
        <v>495</v>
      </c>
      <c r="Q22" s="6">
        <v>494</v>
      </c>
      <c r="R22" s="6">
        <v>433</v>
      </c>
      <c r="S22" s="6">
        <v>534</v>
      </c>
    </row>
    <row r="23" spans="2:19" ht="20.100000000000001" customHeight="1" thickBot="1" x14ac:dyDescent="0.25">
      <c r="B23" s="5" t="s">
        <v>28</v>
      </c>
      <c r="C23" s="6">
        <v>197</v>
      </c>
      <c r="D23" s="6">
        <v>246</v>
      </c>
      <c r="E23" s="6">
        <v>196</v>
      </c>
      <c r="F23" s="6">
        <v>183</v>
      </c>
      <c r="G23" s="6">
        <v>156</v>
      </c>
      <c r="H23" s="6">
        <v>184</v>
      </c>
      <c r="I23" s="6">
        <v>197</v>
      </c>
      <c r="J23" s="6">
        <v>166</v>
      </c>
      <c r="K23" s="6">
        <v>171</v>
      </c>
      <c r="L23" s="6">
        <v>179</v>
      </c>
      <c r="M23" s="6">
        <v>201</v>
      </c>
      <c r="N23" s="6">
        <v>210</v>
      </c>
      <c r="O23" s="6">
        <v>170</v>
      </c>
      <c r="P23" s="6">
        <v>259</v>
      </c>
      <c r="Q23" s="6">
        <v>266</v>
      </c>
      <c r="R23" s="6">
        <v>236</v>
      </c>
      <c r="S23" s="6">
        <v>272</v>
      </c>
    </row>
    <row r="24" spans="2:19" ht="20.100000000000001" customHeight="1" thickBot="1" x14ac:dyDescent="0.25">
      <c r="B24" s="5" t="s">
        <v>29</v>
      </c>
      <c r="C24" s="6">
        <v>106</v>
      </c>
      <c r="D24" s="6">
        <v>130</v>
      </c>
      <c r="E24" s="6">
        <v>138</v>
      </c>
      <c r="F24" s="6">
        <v>106</v>
      </c>
      <c r="G24" s="6">
        <v>102</v>
      </c>
      <c r="H24" s="6">
        <v>93</v>
      </c>
      <c r="I24" s="6">
        <v>95</v>
      </c>
      <c r="J24" s="6">
        <v>62</v>
      </c>
      <c r="K24" s="6">
        <v>65</v>
      </c>
      <c r="L24" s="6">
        <v>84</v>
      </c>
      <c r="M24" s="6">
        <v>113</v>
      </c>
      <c r="N24" s="6">
        <v>106</v>
      </c>
      <c r="O24" s="6">
        <v>74</v>
      </c>
      <c r="P24" s="6">
        <v>116</v>
      </c>
      <c r="Q24" s="6">
        <v>118</v>
      </c>
      <c r="R24" s="6">
        <v>114</v>
      </c>
      <c r="S24" s="6">
        <v>160</v>
      </c>
    </row>
    <row r="25" spans="2:19" ht="20.100000000000001" customHeight="1" thickBot="1" x14ac:dyDescent="0.25">
      <c r="B25" s="5" t="s">
        <v>30</v>
      </c>
      <c r="C25" s="6">
        <v>36</v>
      </c>
      <c r="D25" s="6">
        <v>46</v>
      </c>
      <c r="E25" s="6">
        <v>48</v>
      </c>
      <c r="F25" s="6">
        <v>50</v>
      </c>
      <c r="G25" s="6">
        <v>51</v>
      </c>
      <c r="H25" s="6">
        <v>70</v>
      </c>
      <c r="I25" s="6">
        <v>51</v>
      </c>
      <c r="J25" s="6">
        <v>48</v>
      </c>
      <c r="K25" s="6">
        <v>34</v>
      </c>
      <c r="L25" s="6">
        <v>43</v>
      </c>
      <c r="M25" s="6">
        <v>47</v>
      </c>
      <c r="N25" s="6">
        <v>37</v>
      </c>
      <c r="O25" s="6">
        <v>39</v>
      </c>
      <c r="P25" s="6">
        <v>73</v>
      </c>
      <c r="Q25" s="6">
        <v>72</v>
      </c>
      <c r="R25" s="6">
        <v>52</v>
      </c>
      <c r="S25" s="6">
        <v>60</v>
      </c>
    </row>
    <row r="26" spans="2:19" ht="20.100000000000001" customHeight="1" thickBot="1" x14ac:dyDescent="0.25">
      <c r="B26" s="5" t="s">
        <v>31</v>
      </c>
      <c r="C26" s="6">
        <v>23</v>
      </c>
      <c r="D26" s="6">
        <v>31</v>
      </c>
      <c r="E26" s="6">
        <v>33</v>
      </c>
      <c r="F26" s="6">
        <v>23</v>
      </c>
      <c r="G26" s="6">
        <v>31</v>
      </c>
      <c r="H26" s="6">
        <v>24</v>
      </c>
      <c r="I26" s="6">
        <v>22</v>
      </c>
      <c r="J26" s="6">
        <v>23</v>
      </c>
      <c r="K26" s="6">
        <v>21</v>
      </c>
      <c r="L26" s="6">
        <v>20</v>
      </c>
      <c r="M26" s="6">
        <v>19</v>
      </c>
      <c r="N26" s="6">
        <v>31</v>
      </c>
      <c r="O26" s="6">
        <v>21</v>
      </c>
      <c r="P26" s="6">
        <v>47</v>
      </c>
      <c r="Q26" s="6">
        <v>38</v>
      </c>
      <c r="R26" s="6">
        <v>31</v>
      </c>
      <c r="S26" s="6">
        <v>42</v>
      </c>
    </row>
    <row r="27" spans="2:19" ht="20.100000000000001" customHeight="1" thickBot="1" x14ac:dyDescent="0.25">
      <c r="B27" s="5" t="s">
        <v>117</v>
      </c>
      <c r="C27" s="11">
        <f t="shared" ref="C27:O27" si="4">(C23+C24)/C22</f>
        <v>0.83701657458563539</v>
      </c>
      <c r="D27" s="11">
        <f t="shared" si="4"/>
        <v>0.83002207505518766</v>
      </c>
      <c r="E27" s="11">
        <f t="shared" si="4"/>
        <v>0.80481927710843371</v>
      </c>
      <c r="F27" s="11">
        <f t="shared" si="4"/>
        <v>0.7983425414364641</v>
      </c>
      <c r="G27" s="11">
        <f t="shared" si="4"/>
        <v>0.75882352941176467</v>
      </c>
      <c r="H27" s="11">
        <f t="shared" si="4"/>
        <v>0.74663072776280326</v>
      </c>
      <c r="I27" s="11">
        <f t="shared" si="4"/>
        <v>0.8</v>
      </c>
      <c r="J27" s="11">
        <f t="shared" si="4"/>
        <v>0.76254180602006694</v>
      </c>
      <c r="K27" s="11">
        <f t="shared" si="4"/>
        <v>0.81099656357388317</v>
      </c>
      <c r="L27" s="11">
        <f t="shared" si="4"/>
        <v>0.80674846625766872</v>
      </c>
      <c r="M27" s="11">
        <f t="shared" si="4"/>
        <v>0.82631578947368423</v>
      </c>
      <c r="N27" s="11">
        <f t="shared" si="4"/>
        <v>0.82291666666666663</v>
      </c>
      <c r="O27" s="11">
        <f t="shared" si="4"/>
        <v>0.80263157894736847</v>
      </c>
      <c r="P27" s="11">
        <f>(P23+P24)/P22</f>
        <v>0.75757575757575757</v>
      </c>
      <c r="Q27" s="11">
        <f>(Q23+Q24)/Q22</f>
        <v>0.77732793522267207</v>
      </c>
      <c r="R27" s="11">
        <f>(R23+R24)/R22</f>
        <v>0.80831408775981528</v>
      </c>
      <c r="S27" s="11">
        <f>(S23+S24)/S22</f>
        <v>0.8089887640449438</v>
      </c>
    </row>
    <row r="28" spans="2:19" ht="20.100000000000001" customHeight="1" thickBot="1" x14ac:dyDescent="0.25">
      <c r="B28" s="5" t="s">
        <v>118</v>
      </c>
      <c r="C28" s="11">
        <f t="shared" ref="C28:O28" si="5">C23/(C23+C25)</f>
        <v>0.84549356223175964</v>
      </c>
      <c r="D28" s="11">
        <f t="shared" si="5"/>
        <v>0.84246575342465757</v>
      </c>
      <c r="E28" s="11">
        <f t="shared" si="5"/>
        <v>0.80327868852459017</v>
      </c>
      <c r="F28" s="11">
        <f t="shared" si="5"/>
        <v>0.78540772532188841</v>
      </c>
      <c r="G28" s="11">
        <f t="shared" si="5"/>
        <v>0.75362318840579712</v>
      </c>
      <c r="H28" s="11">
        <f t="shared" si="5"/>
        <v>0.72440944881889768</v>
      </c>
      <c r="I28" s="11">
        <f t="shared" si="5"/>
        <v>0.79435483870967738</v>
      </c>
      <c r="J28" s="11">
        <f t="shared" si="5"/>
        <v>0.77570093457943923</v>
      </c>
      <c r="K28" s="11">
        <f t="shared" si="5"/>
        <v>0.8341463414634146</v>
      </c>
      <c r="L28" s="11">
        <f t="shared" si="5"/>
        <v>0.80630630630630629</v>
      </c>
      <c r="M28" s="11">
        <f t="shared" si="5"/>
        <v>0.81048387096774188</v>
      </c>
      <c r="N28" s="11">
        <f t="shared" si="5"/>
        <v>0.8502024291497976</v>
      </c>
      <c r="O28" s="11">
        <f t="shared" si="5"/>
        <v>0.8133971291866029</v>
      </c>
      <c r="P28" s="11">
        <f t="shared" ref="P28:S29" si="6">P23/(P23+P25)</f>
        <v>0.78012048192771088</v>
      </c>
      <c r="Q28" s="11">
        <f t="shared" si="6"/>
        <v>0.78698224852071008</v>
      </c>
      <c r="R28" s="11">
        <f t="shared" ref="R28" si="7">R23/(R23+R25)</f>
        <v>0.81944444444444442</v>
      </c>
      <c r="S28" s="11">
        <f t="shared" si="6"/>
        <v>0.81927710843373491</v>
      </c>
    </row>
    <row r="29" spans="2:19" ht="20.100000000000001" customHeight="1" thickBot="1" x14ac:dyDescent="0.25">
      <c r="B29" s="12" t="s">
        <v>119</v>
      </c>
      <c r="C29" s="15">
        <f t="shared" ref="C29:O29" si="8">C24/(C24+C26)</f>
        <v>0.82170542635658916</v>
      </c>
      <c r="D29" s="15">
        <f t="shared" si="8"/>
        <v>0.80745341614906829</v>
      </c>
      <c r="E29" s="15">
        <f t="shared" si="8"/>
        <v>0.80701754385964908</v>
      </c>
      <c r="F29" s="15">
        <f t="shared" si="8"/>
        <v>0.82170542635658916</v>
      </c>
      <c r="G29" s="15">
        <f t="shared" si="8"/>
        <v>0.76691729323308266</v>
      </c>
      <c r="H29" s="15">
        <f t="shared" si="8"/>
        <v>0.79487179487179482</v>
      </c>
      <c r="I29" s="15">
        <f t="shared" si="8"/>
        <v>0.81196581196581197</v>
      </c>
      <c r="J29" s="15">
        <f t="shared" si="8"/>
        <v>0.72941176470588232</v>
      </c>
      <c r="K29" s="15">
        <f t="shared" si="8"/>
        <v>0.7558139534883721</v>
      </c>
      <c r="L29" s="15">
        <f t="shared" si="8"/>
        <v>0.80769230769230771</v>
      </c>
      <c r="M29" s="15">
        <f t="shared" si="8"/>
        <v>0.85606060606060608</v>
      </c>
      <c r="N29" s="15">
        <f t="shared" si="8"/>
        <v>0.77372262773722633</v>
      </c>
      <c r="O29" s="15">
        <f t="shared" si="8"/>
        <v>0.77894736842105261</v>
      </c>
      <c r="P29" s="15">
        <f t="shared" si="6"/>
        <v>0.71165644171779141</v>
      </c>
      <c r="Q29" s="15">
        <f t="shared" si="6"/>
        <v>0.75641025641025639</v>
      </c>
      <c r="R29" s="15">
        <f t="shared" ref="R29" si="9">R24/(R24+R26)</f>
        <v>0.78620689655172415</v>
      </c>
      <c r="S29" s="15">
        <f t="shared" si="6"/>
        <v>0.79207920792079212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Inicio</vt:lpstr>
      <vt:lpstr>Denuncias, Víctimas y Renuncias</vt:lpstr>
      <vt:lpstr>Órdenes y Medidas</vt:lpstr>
      <vt:lpstr>Enjuiciados</vt:lpstr>
      <vt:lpstr>Medidas Penales</vt:lpstr>
      <vt:lpstr>Medidas Civiles</vt:lpstr>
      <vt:lpstr>Juzgados de lo Penal</vt:lpstr>
      <vt:lpstr>Audiencias Provinciales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Lorenzo Carlos Yenes Salas</cp:lastModifiedBy>
  <cp:lastPrinted>2019-02-27T09:09:03Z</cp:lastPrinted>
  <dcterms:created xsi:type="dcterms:W3CDTF">2018-12-13T08:49:05Z</dcterms:created>
  <dcterms:modified xsi:type="dcterms:W3CDTF">2025-03-21T11:54:28Z</dcterms:modified>
</cp:coreProperties>
</file>